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1"/>
  </bookViews>
  <sheets>
    <sheet name="ПР № 12" sheetId="1" state="hidden" r:id="rId1"/>
    <sheet name="ПР №7" sheetId="2" r:id="rId2"/>
    <sheet name="ПР №1" sheetId="3" r:id="rId3"/>
    <sheet name="пр.№3" sheetId="4" r:id="rId4"/>
    <sheet name="№2" sheetId="5" r:id="rId5"/>
    <sheet name="№4" sheetId="6" r:id="rId6"/>
    <sheet name="№5" sheetId="7" r:id="rId7"/>
    <sheet name="пр №6" sheetId="8" r:id="rId8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<sst xmlns="http://schemas.openxmlformats.org/spreadsheetml/2006/main" count="958" uniqueCount="523">
  <si>
    <t>(в рублях)</t>
  </si>
  <si>
    <t>Налог на имущество физических лиц</t>
  </si>
  <si>
    <t>( руб.)</t>
  </si>
  <si>
    <t>МКУК "Заволжская городская библиотека"</t>
  </si>
  <si>
    <t xml:space="preserve">Сумма </t>
  </si>
  <si>
    <t>(тыс.руб.)</t>
  </si>
  <si>
    <t>НАЛОГОВЫЕ И НЕНАЛОГОВЫЕ ДОХОДЫ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</si>
  <si>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</si>
  <si>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</si>
  <si>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</si>
  <si>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</si>
  <si>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</si>
  <si>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</si>
  <si>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</si>
  <si>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</si>
  <si>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</si>
  <si>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</si>
  <si>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</si>
  <si>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</si>
  <si>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</si>
  <si>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</si>
  <si>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</si>
  <si>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</si>
  <si>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</si>
  <si>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Погашение средств</t>
  </si>
  <si>
    <t>в том числе: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</si>
  <si>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</si>
  <si>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</si>
  <si>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</si>
  <si>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</si>
  <si>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</si>
  <si>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</si>
  <si>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</si>
  <si>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Увеличение прочих остатков средств бюджетов</t>
  </si>
  <si>
    <t>1.1</t>
  </si>
  <si>
    <t>Код 
классификации</t>
  </si>
  <si>
    <t>5800,0</t>
  </si>
  <si>
    <t>По заимствованиям
муниципальное унитарное  предприятие "Водоканал"</t>
  </si>
  <si>
    <t>Наименование доходов</t>
  </si>
  <si>
    <t>№ 
п/п</t>
  </si>
  <si>
    <t>Привлечение средств</t>
  </si>
  <si>
    <t xml:space="preserve">от </t>
  </si>
  <si>
    <t>Увеличение прочих остатков денежных средств бюджетов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</si>
  <si>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</si>
  <si>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</si>
  <si>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</si>
  <si>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</si>
  <si>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</si>
  <si>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</si>
  <si>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</si>
  <si>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</si>
  <si>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</si>
  <si>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</si>
  <si>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</si>
  <si>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</si>
  <si>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</si>
  <si>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</si>
  <si>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</si>
  <si>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</si>
  <si>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Вид долгового обязательства</t>
  </si>
  <si>
    <t>000 01 00 00 00 00 0000 000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</si>
  <si>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</si>
  <si>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</si>
  <si>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</si>
  <si>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</si>
  <si>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</si>
  <si>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</si>
  <si>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</si>
  <si>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</si>
  <si>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</si>
  <si>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Безвозмездные поступления от других бюджетов бюджетной системы Российской Федерации</t>
  </si>
  <si>
    <t xml:space="preserve"> 1 14 06000 00 0000 430</t>
  </si>
  <si>
    <t xml:space="preserve"> 1 01 02010 01 0000 110</t>
  </si>
  <si>
    <t>НАЦИОНАЛЬНАЯ БЕЗОПАСНОСТЬ И ПРАВООХРАНИТЕЛЬНАЯ ДЕЯТЕЛЬНОСТЬ</t>
  </si>
  <si>
    <t>В С Е Г О:</t>
  </si>
  <si>
    <t xml:space="preserve"> 1 00 00000 00 0000 000</t>
  </si>
  <si>
    <t xml:space="preserve"> 1 01 00000 00 0000 000</t>
  </si>
  <si>
    <t xml:space="preserve"> 1 01 02000 01 0000 110</t>
  </si>
  <si>
    <t>Налог на доходы физических лиц</t>
  </si>
  <si>
    <t xml:space="preserve"> 1 06 00000 00 0000 000</t>
  </si>
  <si>
    <t xml:space="preserve"> 1 06 01000 00 0000 110</t>
  </si>
  <si>
    <t xml:space="preserve"> 1 06 06000 00 0000 110</t>
  </si>
  <si>
    <t>Земельный налог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</si>
  <si>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</si>
  <si>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</si>
  <si>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</si>
  <si>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1 13 01000 00 0000 000</t>
  </si>
  <si>
    <t xml:space="preserve"> 1 14 00000 00 0000 000</t>
  </si>
  <si>
    <t xml:space="preserve"> 2 00 00000 00 0000 000</t>
  </si>
  <si>
    <t>БЕЗВОЗМЕЗДНЫЕ ПОСТУПЛЕНИЯ</t>
  </si>
  <si>
    <t xml:space="preserve"> 2 02 00000 00 0000 000</t>
  </si>
  <si>
    <t>Иные межбюджетные трансферты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</si>
  <si>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</si>
  <si>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</si>
  <si>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</si>
  <si>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</si>
  <si>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</si>
  <si>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</si>
  <si>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</si>
  <si>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</si>
  <si>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</si>
  <si>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</si>
  <si>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</si>
  <si>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</si>
  <si>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</si>
  <si>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</si>
  <si>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</si>
  <si>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</si>
  <si>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</si>
  <si>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</si>
  <si>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</si>
  <si>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</si>
  <si>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</si>
  <si>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</si>
  <si>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</si>
  <si>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/>
  </si>
  <si>
    <t>Дорожное хозяйство (дорожные фонды)</t>
  </si>
  <si>
    <t xml:space="preserve"> 1 01 02030 01 0000 110</t>
  </si>
  <si>
    <t>НЕНАЛОГОВЫЕ ДОХОДЫ :</t>
  </si>
  <si>
    <t>НАЛОГОВЫЕ ДОХОДЫ:</t>
  </si>
  <si>
    <t xml:space="preserve"> 1 11 05010 00 0000 120</t>
  </si>
  <si>
    <t xml:space="preserve"> 1 11 05030 00 0000 120</t>
  </si>
  <si>
    <t>ДОХОДЫ  ОТ  ПРОДАЖИ  МАТЕРИАЛЬНЫХ  И  НЕМАТЕРИАЛЬНЫХ  АКТИВОВ</t>
  </si>
  <si>
    <t xml:space="preserve"> 1 14 06010 00 0000 430</t>
  </si>
  <si>
    <t>НАЛОГИ  НА  ИМУЩЕСТВО</t>
  </si>
  <si>
    <t>Дотации  на выравнивание бюджетной обеспеченности</t>
  </si>
  <si>
    <t>300 01 02 00 00 00 0000 000</t>
  </si>
  <si>
    <t>300 01 02 00 00 00 0000 700</t>
  </si>
  <si>
    <t>300 01 02 00 00 00 0000 800</t>
  </si>
  <si>
    <t>300 01 05 00 00 00 0000 000</t>
  </si>
  <si>
    <t>300 01 05 02 00 00 0000 500</t>
  </si>
  <si>
    <t>300 01 05 02 01 00 0000 510</t>
  </si>
  <si>
    <t>300 01 05 02 00 00 0000 600</t>
  </si>
  <si>
    <t>300 01 05 02 01 00 0000 610</t>
  </si>
  <si>
    <t xml:space="preserve"> 1 03 00000 00 0000 000</t>
  </si>
  <si>
    <t xml:space="preserve"> 1 03 02000 01 0000 110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</si>
  <si>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</si>
  <si>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</si>
  <si>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</si>
  <si>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</si>
  <si>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Изменение остатков средств на счетах по учету средств 
бюджетов</t>
  </si>
  <si>
    <t>Источников внутреннего финансирования 
дефицитов бюджетов</t>
  </si>
  <si>
    <t>в том числе :</t>
  </si>
  <si>
    <t>кредиты кредитных организаций</t>
  </si>
  <si>
    <t>кредиты, полученные в кредитных организациях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</si>
  <si>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</si>
  <si>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</si>
  <si>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</si>
  <si>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</si>
  <si>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</si>
  <si>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</si>
  <si>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</si>
  <si>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</si>
  <si>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</si>
  <si>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</si>
  <si>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</si>
  <si>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Наименование дохода</t>
  </si>
  <si>
    <t>%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</si>
  <si>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</si>
  <si>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</si>
  <si>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</si>
  <si>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</si>
  <si>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</si>
  <si>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</si>
  <si>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1 17 00000 00 0000 000</t>
  </si>
  <si>
    <t xml:space="preserve">Прочие неналоговые доходы 
</t>
  </si>
  <si>
    <t xml:space="preserve">Нормативы распределения доходов </t>
  </si>
  <si>
    <t>Кредиты кредитных организаций  в валюте РФ</t>
  </si>
  <si>
    <t xml:space="preserve"> 1 03 02230 01 0000 110</t>
  </si>
  <si>
    <t>1 03 02240 01 0000 110</t>
  </si>
  <si>
    <t>1 03 02250 01 0000 110</t>
  </si>
  <si>
    <t>1 03 02260 01 0000 110</t>
  </si>
  <si>
    <t>1 11 07015 13 0000 120</t>
  </si>
  <si>
    <t>1 13 01995 13 0000 130</t>
  </si>
  <si>
    <t>1 17 01050 13 0000 180</t>
  </si>
  <si>
    <t>1 17 05050 13 0000 180</t>
  </si>
  <si>
    <t xml:space="preserve"> 1 06 01030 13 0000 110</t>
  </si>
  <si>
    <t xml:space="preserve"> 1 11 05013 13 0000 120</t>
  </si>
  <si>
    <t xml:space="preserve"> 1 11 05035 13 0000 120</t>
  </si>
  <si>
    <t xml:space="preserve"> 1 13 01995 13 0000 130</t>
  </si>
  <si>
    <t xml:space="preserve"> 1 14 06013 13 0000 430</t>
  </si>
  <si>
    <t xml:space="preserve"> 1 06 06030 00 0000 110</t>
  </si>
  <si>
    <t xml:space="preserve"> 1 06 06033 13 0000 110</t>
  </si>
  <si>
    <t xml:space="preserve"> 1 06 06040 00 0000 110</t>
  </si>
  <si>
    <t xml:space="preserve"> 1 06 06043 13 0000 110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</si>
  <si>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</si>
  <si>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</si>
  <si>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</si>
  <si>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</si>
  <si>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</si>
  <si>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</si>
  <si>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</si>
  <si>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</si>
  <si>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</si>
  <si>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</si>
  <si>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</si>
  <si>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</si>
  <si>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</si>
  <si>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</si>
  <si>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</si>
  <si>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</si>
  <si>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</si>
  <si>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</si>
  <si>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</si>
  <si>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</si>
  <si>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</si>
  <si>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</si>
  <si>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</si>
  <si>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</si>
  <si>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Прочие доходы от оказания платных услуг (работ) получателями средств бюджетов городских поселений
</t>
  </si>
  <si>
    <t xml:space="preserve">Невыясненные поступления, зачисляемые в бюджеты городских поселений
</t>
  </si>
  <si>
    <t xml:space="preserve">Прочие неналоговые доходы бюджетов городских поселений
</t>
  </si>
  <si>
    <t>300 01 02 00 00 13 0000 710</t>
  </si>
  <si>
    <t>300 01 02 00 00 13 0000 810</t>
  </si>
  <si>
    <t>300 01 05 02 01 13 0000  510</t>
  </si>
  <si>
    <t xml:space="preserve">Уменьшение прочих остатков средств бюджетов
</t>
  </si>
  <si>
    <t>300 01 05 02 01 13 0000 610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</si>
  <si>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</si>
  <si>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</si>
  <si>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</si>
  <si>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</si>
  <si>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условно утвержденные  расходы</t>
  </si>
  <si>
    <t>ВСЕГО :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</si>
  <si>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</si>
  <si>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</si>
  <si>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Уменьшение прочих остатков денежных средств бюджетов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</si>
  <si>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</si>
  <si>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</si>
  <si>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</si>
  <si>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</si>
  <si>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</si>
  <si>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</si>
  <si>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</si>
  <si>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</si>
  <si>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</si>
  <si>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</si>
  <si>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</si>
  <si>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</si>
  <si>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</si>
  <si>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01 0 00 00000</t>
  </si>
  <si>
    <t>02 0 00 00000</t>
  </si>
  <si>
    <t>03 0 00 00000</t>
  </si>
  <si>
    <t>04 0 00 00000</t>
  </si>
  <si>
    <t>04 1 01 20030</t>
  </si>
  <si>
    <t>05 0 00 00000</t>
  </si>
  <si>
    <t>06 0 00 00000</t>
  </si>
  <si>
    <t>07 0 00 00000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</si>
  <si>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</si>
  <si>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</si>
  <si>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Развитие туризма на территории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</si>
  <si>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</si>
  <si>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</si>
  <si>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 xml:space="preserve">Организация отдыха, оздоровления, занятости детей и подростков в летний период времени 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</si>
  <si>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</si>
  <si>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</si>
  <si>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Обеспечение контроля качества питьевой воды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</si>
  <si>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</si>
  <si>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Расходы на официальный прием и (или) обслуживание представителей других организаций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</si>
  <si>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</si>
  <si>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</si>
  <si>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</si>
  <si>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Мероприятия в области жилищного хозяйства</t>
  </si>
  <si>
    <t xml:space="preserve">Организация мероприятий по захоронению безродных  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</si>
  <si>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</si>
  <si>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</si>
  <si>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</si>
  <si>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</si>
  <si>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</si>
  <si>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Заволжского городского поселения»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</si>
  <si>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</si>
  <si>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</si>
  <si>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</si>
  <si>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</si>
  <si>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</si>
  <si>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</si>
  <si>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</si>
  <si>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</si>
  <si>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Бюджетные ассигнования         2017 год</t>
  </si>
  <si>
    <t>кредиты вышестоящих бюджетов</t>
  </si>
  <si>
    <t>300 01 03 01 00 13 0000 710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</si>
  <si>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</si>
  <si>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300 01 03 00 00 00 0000 000</t>
  </si>
  <si>
    <t xml:space="preserve">Бюджетные кредиты от других бюджетов бюджетной системы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</si>
  <si>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</si>
  <si>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300 01 03 01 00 13 0000 700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</si>
  <si>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</si>
  <si>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300 01 03 01 00 13 0000 810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</si>
  <si>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</si>
  <si>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</si>
  <si>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Сумма (в рублях)</t>
  </si>
  <si>
    <t>УЖКХ администрации Заволжского городского поселения</t>
  </si>
  <si>
    <t xml:space="preserve">Сельское хозяйство и рыболовство 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</si>
  <si>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</si>
  <si>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</si>
  <si>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</si>
  <si>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</si>
  <si>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</si>
  <si>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</si>
  <si>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</si>
  <si>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Дотации бюджетам бюджетной системы Российской Федерации</t>
  </si>
  <si>
    <t>Выполнение отдельных государственных полномочий в сфере исполнения судебных актов  РФ и мировых соглашений</t>
  </si>
  <si>
    <t>НАЛОГИ  НА ПРИБЫЛЬ, ДОХОДЫ</t>
  </si>
  <si>
    <t>межпоселенческая библиотека</t>
  </si>
  <si>
    <t>Бюджетные ассигнования      2018 год</t>
  </si>
  <si>
    <t>НАЛОГИ  НА ТОВАРЫ (РАБОТЫ,УСЛУГИ), РЕАЛИЗУЕМЫЕ НА ТЕРРИТОРИИ РОССИЙСКОЙ  ФЕДЕРАЦИИ</t>
  </si>
  <si>
    <t>Акцизы по подакцизным товарам(продукции), производимым на территрии Российской Федерации</t>
  </si>
  <si>
    <t>Членские взносы в Совет муниципальных образований  Ивановской области</t>
  </si>
  <si>
    <t>Условно утвержденные расходы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</si>
  <si>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</si>
  <si>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</si>
  <si>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</si>
  <si>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</si>
  <si>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</si>
  <si>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</si>
  <si>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</si>
  <si>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</si>
  <si>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</si>
  <si>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</si>
  <si>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</si>
  <si>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</si>
  <si>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</si>
  <si>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</si>
  <si>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</si>
  <si>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</si>
  <si>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</si>
  <si>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</si>
  <si>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</si>
  <si>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</si>
  <si>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</si>
  <si>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</si>
  <si>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</si>
  <si>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</si>
  <si>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</si>
  <si>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</si>
  <si>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</si>
  <si>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ВСЕГО:</t>
  </si>
  <si>
    <t>2 19 00000 00 0000 000</t>
  </si>
  <si>
    <t>0102</t>
  </si>
  <si>
    <t>0105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</si>
  <si>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</si>
  <si>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</si>
  <si>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</si>
  <si>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Судебная система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</si>
  <si>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</si>
  <si>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</si>
  <si>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Обеспечение проведения выборов и референдумов</t>
  </si>
  <si>
    <t>0107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</si>
  <si>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</si>
  <si>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</si>
  <si>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</si>
  <si>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</si>
  <si>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</si>
  <si>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</si>
  <si>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                         И СПОРТ</t>
  </si>
  <si>
    <t xml:space="preserve">Распределение бюджетных ассигнований                                                                                                              по целевым статьям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направлениям деятельности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группам видов расходов классификации расходов городского бюджета                                  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</si>
  <si>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</si>
  <si>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</si>
  <si>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</si>
  <si>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</si>
  <si>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1 13 02065 13 0000 130</t>
  </si>
  <si>
    <t>1 13 02060 00 0000 130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</si>
  <si>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</si>
  <si>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</si>
  <si>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1 13 02000 00 0000 130</t>
  </si>
  <si>
    <t xml:space="preserve">Доходы от компенсации затрат государства
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</si>
  <si>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</si>
  <si>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1 16 09040 13 0000 140</t>
  </si>
  <si>
    <t>1 16 10061 13 0000 140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</si>
  <si>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</si>
  <si>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</si>
  <si>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1 16 10061 13 0000 140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</si>
  <si>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</si>
  <si>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</si>
  <si>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2 08 00000 00 0000 000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</si>
  <si>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</si>
  <si>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</si>
  <si>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 xml:space="preserve"> 2 02 10000 00 0000 150</t>
  </si>
  <si>
    <t xml:space="preserve"> 2 02 15001 13 0000 150</t>
  </si>
  <si>
    <t xml:space="preserve"> 2 02 15001 00 0000 150</t>
  </si>
  <si>
    <t xml:space="preserve"> 2 02 04000 00 0000 150</t>
  </si>
  <si>
    <t xml:space="preserve"> 2 02 40014 00 0000 150</t>
  </si>
  <si>
    <t xml:space="preserve"> 2 02 40014 13 0000 150</t>
  </si>
  <si>
    <t>2 08 05000 13 0000 150</t>
  </si>
  <si>
    <t>Расходы по содержанию муниципального имущества (нежилых помещений),находящихся варенде (безвозмездном пользовании)</t>
  </si>
  <si>
    <t>Доходы, поступающие в порядке возмещения расходов, понесенных в связи с эксплуатацией имущества городских поселений</t>
  </si>
  <si>
    <t>Расходы по содержанию муниципального имущества (нежилых помещений), находящихся варенде (безвозмездном пользовании)</t>
  </si>
  <si>
    <t xml:space="preserve"> 1 17 00000 00 0000 000</t>
  </si>
  <si>
    <t>ПРОЧИЕ НЕНАЛОГОВЫЕ  ДОХОДЫ</t>
  </si>
  <si>
    <t>Невыясненные поступления</t>
  </si>
  <si>
    <t>Невыясненные поступления,зачисляемые в бюджеты городских поселений</t>
  </si>
  <si>
    <t xml:space="preserve"> 1 17 01000 00 0000 180</t>
  </si>
  <si>
    <t xml:space="preserve"> 1 17 01050 13 0000 180</t>
  </si>
  <si>
    <t>1 13 02995 13 0000 130</t>
  </si>
  <si>
    <t>2023 год</t>
  </si>
  <si>
    <t>Бюджетные ассигнования         2023 год</t>
  </si>
  <si>
    <t>Бюджетные ассигнования      2023 год</t>
  </si>
  <si>
    <t>2024 год</t>
  </si>
  <si>
    <t>Бюджетные ассигнования         2024 год</t>
  </si>
  <si>
    <t>Бюджетные ассигнования      2024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</si>
  <si>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</si>
  <si>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1 17 15030 13 0000 150</t>
  </si>
  <si>
    <t xml:space="preserve">Прочие доходы от компенсации затрат бюджетов городских поселений
</t>
  </si>
  <si>
    <t>1 14 00000 00 0000 000</t>
  </si>
  <si>
    <t>Доходы от продажи материальных и нематериальных активов</t>
  </si>
  <si>
    <t>1 14 02053 13 0000 140</t>
  </si>
  <si>
    <t>Доходы от реализации иного имущества,находящегося в собственности городских поселений (за исключением имущества муниципальных бюджетных и автономных учреждений,а так же имущества муниципальных унитарных предприятий,в том числе казенных), в части реализации основных средств по указанному имуществу</t>
  </si>
  <si>
    <t xml:space="preserve"> Инициативные платежи, зачисляемые в бюджеты городских поселений</t>
  </si>
  <si>
    <t xml:space="preserve"> бюджета  Заволжского городского поселения                                                                                   на 2023 год  и  плановый период 2024 и 2025 годов</t>
  </si>
  <si>
    <t xml:space="preserve">Доходы  бюджета
по кодам классификации доходов бюджетов
 на 2023 год и плановый период 2024 и 2025 годов
</t>
  </si>
  <si>
    <t>2025 год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</si>
  <si>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</si>
  <si>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t>Бюджетные ассигнования         2025 год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</si>
  <si>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на  2023  год и плановый период 2024 и 2025 годов                                                              </t>
  </si>
  <si>
    <t>Бюджетные ассигнования      2025 год</t>
  </si>
  <si>
    <r>
      <rPr>
        <b/>
        <sz val="14"/>
        <rFont val="Times New Roman"/>
        <family val="1"/>
      </rPr>
      <t>Расходы  бюджета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Заволжского городского поселения 
на 2023 год и плановый период 2024 и  2025 годов                                                                                     </t>
    </r>
  </si>
  <si>
    <t>Программа муниципальных внутренних заимствований Заволжского городского поселения                                                      на 2023 год и плановый период 2024 и 2025 годов</t>
  </si>
  <si>
    <t xml:space="preserve"> 1 16 10060 00 0000 140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</si>
  <si>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</si>
  <si>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</si>
  <si>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Платежи в целях возмещения убытков, причиненных уклонением от заключения муниципального контракта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</si>
  <si>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</si>
  <si>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</si>
  <si>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  КУЛЬТУРА                          И СПОРТ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</si>
  <si>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</si>
  <si>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Членские взносы в Совет муниципальных образований                                                     Ивановской области</t>
  </si>
  <si>
    <t>0120190010</t>
  </si>
  <si>
    <t>0220120010</t>
  </si>
  <si>
    <t>0320120022</t>
  </si>
  <si>
    <t>0320120024</t>
  </si>
  <si>
    <t>0320120023</t>
  </si>
  <si>
    <t>0320120021</t>
  </si>
  <si>
    <t>0420120030</t>
  </si>
  <si>
    <t>Приобретение цветов, подарков к поздравлению «Почетных граждан города Заволжска», выплата денежного вознаграждения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</si>
  <si>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</si>
  <si>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</si>
  <si>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</si>
  <si>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Организация и проведение культурно-массовых мероприятий, праздников (Администрация Заволжского городского поселения)</t>
  </si>
  <si>
    <t>0620190030</t>
  </si>
  <si>
    <t>0920120210</t>
  </si>
  <si>
    <t>0920120220</t>
  </si>
  <si>
    <t>Участие в выстовочно-ярморочной деятельности</t>
  </si>
  <si>
    <t>1620190140</t>
  </si>
  <si>
    <t>1520120200</t>
  </si>
  <si>
    <t>400 00 00020</t>
  </si>
  <si>
    <t>40 0 00 00010</t>
  </si>
  <si>
    <t>4000090080</t>
  </si>
  <si>
    <t>4000090100</t>
  </si>
  <si>
    <t>Осуществление деятельности по обращению с животными без владельцев, обитающими на территории поселения</t>
  </si>
  <si>
    <t>4000090120</t>
  </si>
  <si>
    <t>40 0 00 00060</t>
  </si>
  <si>
    <t>40 0 00 90050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</si>
  <si>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</si>
  <si>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0720120180</t>
  </si>
  <si>
    <t>0820120190</t>
  </si>
  <si>
    <t>1420120110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</si>
  <si>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</si>
  <si>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</si>
  <si>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1220300050</t>
  </si>
  <si>
    <t>1220200040</t>
  </si>
  <si>
    <t>1220100030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</si>
  <si>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</si>
  <si>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</si>
  <si>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0320100000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</si>
  <si>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</si>
  <si>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>0520100000</t>
  </si>
  <si>
    <t>Текущий ремонт дорог</t>
  </si>
  <si>
    <t>0520120050</t>
  </si>
  <si>
    <t>0520120040</t>
  </si>
  <si>
    <t>1120100000</t>
  </si>
  <si>
    <t>1120120210</t>
  </si>
  <si>
    <t>Содержание дорог</t>
  </si>
  <si>
    <t xml:space="preserve">Содержание  и ремонт систем коммунальной инфраструктуры </t>
  </si>
  <si>
    <t xml:space="preserve">Содержание источников нецентрализованного водоснабжения </t>
  </si>
  <si>
    <t>Процессная часть</t>
  </si>
  <si>
    <t>Улучшение социального положения Почетных граждан города Заволжска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</si>
  <si>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</si>
  <si>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0120000000</t>
  </si>
  <si>
    <t>0120100000</t>
  </si>
  <si>
    <t>Обеспечение эффективного управления муниципальным имуществом</t>
  </si>
  <si>
    <t>Организация и проведение культурно-массовых мероприятий, праздников              (МКУК "ЗГДК")</t>
  </si>
  <si>
    <t>Организация и проведение культурно-массовых мероприятий, праздников                  (МКУК "ЗГБ")</t>
  </si>
  <si>
    <t>Организация и проведение культурно-массовых мероприятий, праздников               (МКУК "ЗГХКМ")</t>
  </si>
  <si>
    <t>0220100000</t>
  </si>
  <si>
    <t xml:space="preserve">Укрепление пожарной безопасности, снижение рисков и смягчение последствий чрезвычайных ситуаций </t>
  </si>
  <si>
    <t xml:space="preserve">Укрепление пожарной безопасности, снижение рисков и смягчение последствий чрезвычайных ситуаций  </t>
  </si>
  <si>
    <t>0420000000</t>
  </si>
  <si>
    <t>0420100000</t>
  </si>
  <si>
    <t>03200000000</t>
  </si>
  <si>
    <t>0220000000</t>
  </si>
  <si>
    <t>Содержание и ремонт дорожной сети, ее обустройство,улучшение технического  и эксплуатационного состояния</t>
  </si>
  <si>
    <t>0520000000</t>
  </si>
  <si>
    <t>Содержание  дорог</t>
  </si>
  <si>
    <t>0620100000</t>
  </si>
  <si>
    <t>0620000000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</si>
  <si>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</si>
  <si>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</si>
  <si>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</si>
  <si>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</si>
  <si>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 xml:space="preserve">Содержание  и ремонт систем коммунальной инфраструктуры    </t>
  </si>
  <si>
    <t>Содержание  и ремонт систем коммунальной инфраструктуры</t>
  </si>
  <si>
    <t>08 0 00 00000</t>
  </si>
  <si>
    <t>0820000000</t>
  </si>
  <si>
    <t>0820100000</t>
  </si>
  <si>
    <t>0900000000</t>
  </si>
  <si>
    <t>Благоустройство и озеленение Заволжского городского поселения</t>
  </si>
  <si>
    <t>0920000000</t>
  </si>
  <si>
    <t>0920100000</t>
  </si>
  <si>
    <t>Патриотическое воспитание молодежи</t>
  </si>
  <si>
    <t>Развитие музейного дела</t>
  </si>
  <si>
    <t>Развитие библиотечного дела</t>
  </si>
  <si>
    <t>1220200000</t>
  </si>
  <si>
    <t>Развитие клубных формирований и самодеятельного народного творчества</t>
  </si>
  <si>
    <t>Физическое воспитание и обеспечение организации  проведения  массовых спортивных мероприятий</t>
  </si>
  <si>
    <t xml:space="preserve">Развитие субъектов малого и среднего предпринимательства 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</si>
  <si>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</si>
  <si>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</si>
  <si>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t xml:space="preserve">      Приложение № 7                                                         к решению Совета                                                  Заволжского   городского поселения                                          от  27.12.22 г. № 41 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</si>
  <si>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к  решению Совета                                                                                                                              Заволжского городского поселения
от 27.12.22 г. № 41             
</t>
  </si>
  <si>
    <t xml:space="preserve">Приложение № 3
к  решению Совета
Заволжского городского поселения
от 27.12.22 г. № 41        
</t>
  </si>
  <si>
    <t xml:space="preserve"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</si>
  <si>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4
к  решению Совета 
Заволжского городского поселения
от   27.12.22 г. № 41                                                                                          
</t>
  </si>
  <si>
    <t xml:space="preserve">Приложение № 5
к  решению Совета 
Заволжского городского поселения
от  27.12.22 г. № 41                                                                                                                                                                                                          
</t>
  </si>
  <si>
    <t xml:space="preserve">Приложение № 6   
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</si>
</sst>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03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i/>
      <sz val="12"/>
      <name val="Georgia"/>
      <family val="1"/>
    </font>
    <font>
      <b/>
      <i/>
      <sz val="12"/>
      <name val="Georgia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sz val="8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8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sz val="18"/>
      <color rgb="FFFF0000"/>
      <name val="Georgia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0" borderId="1">
      <alignment horizontal="left" wrapText="1" indent="2"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4" fillId="25" borderId="2" applyNumberFormat="0" applyAlignment="0" applyProtection="0"/>
    <xf numFmtId="0" fontId="75" fillId="26" borderId="3" applyNumberFormat="0" applyAlignment="0" applyProtection="0"/>
    <xf numFmtId="0" fontId="76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27" borderId="8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11" fillId="0" borderId="0">
      <alignment/>
      <protection/>
    </xf>
    <xf numFmtId="0" fontId="84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6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57" applyFont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>
      <alignment/>
      <protection/>
    </xf>
    <xf numFmtId="0" fontId="5" fillId="0" borderId="11" xfId="57" applyFont="1" applyBorder="1" applyAlignment="1">
      <alignment horizontal="center" vertical="center" wrapText="1"/>
      <protection/>
    </xf>
    <xf numFmtId="49" fontId="5" fillId="0" borderId="12" xfId="57" applyNumberFormat="1" applyFont="1" applyBorder="1" applyAlignment="1">
      <alignment horizontal="center" vertical="center"/>
      <protection/>
    </xf>
    <xf numFmtId="49" fontId="5" fillId="0" borderId="12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horizontal="center" vertical="center" wrapText="1"/>
      <protection/>
    </xf>
    <xf numFmtId="49" fontId="5" fillId="0" borderId="13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 wrapText="1"/>
      <protection/>
    </xf>
    <xf numFmtId="49" fontId="5" fillId="0" borderId="14" xfId="57" applyNumberFormat="1" applyFont="1" applyBorder="1" applyAlignment="1">
      <alignment vertical="center"/>
      <protection/>
    </xf>
    <xf numFmtId="173" fontId="5" fillId="0" borderId="12" xfId="57" applyNumberFormat="1" applyFont="1" applyBorder="1" applyAlignment="1">
      <alignment vertical="center"/>
      <protection/>
    </xf>
    <xf numFmtId="3" fontId="5" fillId="0" borderId="0" xfId="57" applyNumberFormat="1" applyFont="1">
      <alignment/>
      <protection/>
    </xf>
    <xf numFmtId="49" fontId="6" fillId="0" borderId="0" xfId="57" applyNumberFormat="1" applyFont="1" applyFill="1">
      <alignment/>
      <protection/>
    </xf>
    <xf numFmtId="173" fontId="5" fillId="0" borderId="11" xfId="57" applyNumberFormat="1" applyFont="1" applyFill="1" applyBorder="1" applyAlignment="1">
      <alignment horizontal="center"/>
      <protection/>
    </xf>
    <xf numFmtId="49" fontId="6" fillId="0" borderId="12" xfId="57" applyNumberFormat="1" applyFont="1" applyBorder="1" applyAlignment="1">
      <alignment horizontal="center" vertical="center" wrapText="1"/>
      <protection/>
    </xf>
    <xf numFmtId="49" fontId="6" fillId="0" borderId="13" xfId="57" applyNumberFormat="1" applyFont="1" applyBorder="1" applyAlignment="1">
      <alignment horizontal="center" vertical="center" wrapText="1"/>
      <protection/>
    </xf>
    <xf numFmtId="173" fontId="6" fillId="0" borderId="11" xfId="5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32" borderId="0" xfId="0" applyFont="1" applyFill="1" applyAlignment="1">
      <alignment readingOrder="1"/>
    </xf>
    <xf numFmtId="0" fontId="15" fillId="32" borderId="14" xfId="0" applyFont="1" applyFill="1" applyBorder="1" applyAlignment="1">
      <alignment/>
    </xf>
    <xf numFmtId="0" fontId="15" fillId="32" borderId="14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vertical="center"/>
    </xf>
    <xf numFmtId="0" fontId="15" fillId="32" borderId="11" xfId="0" applyFont="1" applyFill="1" applyBorder="1" applyAlignment="1">
      <alignment/>
    </xf>
    <xf numFmtId="0" fontId="17" fillId="32" borderId="11" xfId="0" applyFont="1" applyFill="1" applyBorder="1" applyAlignment="1">
      <alignment/>
    </xf>
    <xf numFmtId="0" fontId="13" fillId="32" borderId="11" xfId="0" applyFont="1" applyFill="1" applyBorder="1" applyAlignment="1">
      <alignment vertical="center" shrinkToFit="1"/>
    </xf>
    <xf numFmtId="0" fontId="12" fillId="32" borderId="11" xfId="0" applyFont="1" applyFill="1" applyBorder="1" applyAlignment="1">
      <alignment vertical="center" shrinkToFit="1"/>
    </xf>
    <xf numFmtId="0" fontId="15" fillId="32" borderId="0" xfId="0" applyFont="1" applyFill="1" applyAlignment="1">
      <alignment/>
    </xf>
    <xf numFmtId="0" fontId="12" fillId="3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8" fillId="0" borderId="0" xfId="0" applyFont="1" applyAlignment="1">
      <alignment/>
    </xf>
    <xf numFmtId="170" fontId="18" fillId="0" borderId="0" xfId="44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1" fontId="15" fillId="0" borderId="0" xfId="66" applyFont="1" applyFill="1" applyAlignment="1">
      <alignment horizontal="center"/>
    </xf>
    <xf numFmtId="171" fontId="15" fillId="0" borderId="0" xfId="66" applyFont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12" fillId="0" borderId="11" xfId="0" applyFont="1" applyFill="1" applyBorder="1" applyAlignment="1">
      <alignment vertical="center" shrinkToFi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2" fillId="0" borderId="11" xfId="43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21" fillId="0" borderId="11" xfId="2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distributed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67" applyNumberFormat="1" applyFont="1" applyFill="1" applyBorder="1" applyAlignment="1">
      <alignment horizontal="center" vertical="center" wrapText="1"/>
    </xf>
    <xf numFmtId="0" fontId="13" fillId="0" borderId="11" xfId="54" applyNumberFormat="1" applyFont="1" applyFill="1" applyBorder="1" applyAlignment="1">
      <alignment horizontal="center" vertical="center" wrapText="1"/>
      <protection/>
    </xf>
    <xf numFmtId="171" fontId="6" fillId="0" borderId="11" xfId="66" applyNumberFormat="1" applyFont="1" applyFill="1" applyBorder="1" applyAlignment="1">
      <alignment horizontal="center" vertical="center" shrinkToFit="1"/>
    </xf>
    <xf numFmtId="171" fontId="9" fillId="0" borderId="11" xfId="66" applyNumberFormat="1" applyFont="1" applyFill="1" applyBorder="1" applyAlignment="1">
      <alignment horizontal="center" vertical="distributed" shrinkToFit="1"/>
    </xf>
    <xf numFmtId="4" fontId="5" fillId="0" borderId="11" xfId="0" applyNumberFormat="1" applyFont="1" applyBorder="1" applyAlignment="1">
      <alignment horizontal="center" vertical="center"/>
    </xf>
    <xf numFmtId="49" fontId="9" fillId="0" borderId="11" xfId="66" applyNumberFormat="1" applyFont="1" applyFill="1" applyBorder="1" applyAlignment="1">
      <alignment horizontal="center" vertical="center"/>
    </xf>
    <xf numFmtId="49" fontId="9" fillId="0" borderId="11" xfId="66" applyNumberFormat="1" applyFont="1" applyFill="1" applyBorder="1" applyAlignment="1">
      <alignment horizontal="center" vertical="distributed"/>
    </xf>
    <xf numFmtId="49" fontId="9" fillId="0" borderId="11" xfId="0" applyNumberFormat="1" applyFont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distributed" wrapText="1"/>
    </xf>
    <xf numFmtId="0" fontId="24" fillId="32" borderId="11" xfId="0" applyFont="1" applyFill="1" applyBorder="1" applyAlignment="1">
      <alignment vertical="center" shrinkToFit="1"/>
    </xf>
    <xf numFmtId="0" fontId="4" fillId="32" borderId="11" xfId="0" applyFont="1" applyFill="1" applyBorder="1" applyAlignment="1">
      <alignment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24" fillId="3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4" fillId="34" borderId="11" xfId="21" applyFont="1" applyFill="1" applyBorder="1" applyAlignment="1">
      <alignment horizontal="center" vertical="center" wrapText="1"/>
    </xf>
    <xf numFmtId="0" fontId="14" fillId="34" borderId="11" xfId="21" applyFont="1" applyFill="1" applyBorder="1" applyAlignment="1">
      <alignment horizontal="center" vertical="top" wrapText="1"/>
    </xf>
    <xf numFmtId="0" fontId="24" fillId="34" borderId="11" xfId="21" applyFont="1" applyFill="1" applyBorder="1" applyAlignment="1">
      <alignment horizontal="center" vertical="center" wrapText="1"/>
    </xf>
    <xf numFmtId="0" fontId="24" fillId="34" borderId="11" xfId="21" applyFont="1" applyFill="1" applyBorder="1" applyAlignment="1">
      <alignment horizontal="center" vertical="distributed" wrapText="1"/>
    </xf>
    <xf numFmtId="2" fontId="9" fillId="0" borderId="11" xfId="67" applyNumberFormat="1" applyFont="1" applyFill="1" applyBorder="1" applyAlignment="1">
      <alignment horizontal="center" vertical="center" wrapText="1"/>
    </xf>
    <xf numFmtId="2" fontId="9" fillId="35" borderId="11" xfId="67" applyNumberFormat="1" applyFont="1" applyFill="1" applyBorder="1" applyAlignment="1">
      <alignment horizontal="center" vertical="center" wrapText="1"/>
    </xf>
    <xf numFmtId="2" fontId="9" fillId="0" borderId="11" xfId="67" applyNumberFormat="1" applyFont="1" applyFill="1" applyBorder="1" applyAlignment="1">
      <alignment horizontal="center" vertical="top" wrapText="1"/>
    </xf>
    <xf numFmtId="0" fontId="12" fillId="32" borderId="12" xfId="0" applyFont="1" applyFill="1" applyBorder="1" applyAlignment="1">
      <alignment vertical="center" shrinkToFi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top" wrapText="1"/>
    </xf>
    <xf numFmtId="0" fontId="13" fillId="34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58" applyNumberFormat="1" applyFont="1" applyFill="1" applyBorder="1" applyAlignment="1">
      <alignment horizontal="center" vertical="center"/>
      <protection/>
    </xf>
    <xf numFmtId="49" fontId="27" fillId="36" borderId="18" xfId="58" applyNumberFormat="1" applyFont="1" applyFill="1" applyBorder="1" applyAlignment="1">
      <alignment horizontal="center" vertical="center"/>
      <protection/>
    </xf>
    <xf numFmtId="0" fontId="90" fillId="0" borderId="0" xfId="0" applyFont="1" applyFill="1" applyAlignment="1">
      <alignment vertical="top" wrapText="1"/>
    </xf>
    <xf numFmtId="0" fontId="91" fillId="0" borderId="0" xfId="0" applyFont="1" applyFill="1" applyAlignment="1">
      <alignment vertical="top" wrapText="1"/>
    </xf>
    <xf numFmtId="0" fontId="90" fillId="0" borderId="11" xfId="67" applyNumberFormat="1" applyFont="1" applyFill="1" applyBorder="1" applyAlignment="1">
      <alignment horizontal="center" vertical="center" wrapText="1"/>
    </xf>
    <xf numFmtId="0" fontId="92" fillId="0" borderId="11" xfId="67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0" fillId="0" borderId="11" xfId="67" applyNumberFormat="1" applyFont="1" applyFill="1" applyBorder="1" applyAlignment="1">
      <alignment horizontal="center" vertical="top" wrapText="1"/>
    </xf>
    <xf numFmtId="0" fontId="93" fillId="0" borderId="0" xfId="0" applyFont="1" applyFill="1" applyAlignment="1">
      <alignment vertical="top" wrapText="1"/>
    </xf>
    <xf numFmtId="0" fontId="92" fillId="0" borderId="11" xfId="67" applyNumberFormat="1" applyFont="1" applyFill="1" applyBorder="1" applyAlignment="1">
      <alignment horizontal="center" vertical="top" wrapText="1"/>
    </xf>
    <xf numFmtId="0" fontId="93" fillId="0" borderId="0" xfId="0" applyFont="1" applyFill="1" applyAlignment="1">
      <alignment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vertical="top" wrapText="1"/>
    </xf>
    <xf numFmtId="0" fontId="94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67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67" applyNumberFormat="1" applyFont="1" applyFill="1" applyBorder="1" applyAlignment="1">
      <alignment horizontal="center" vertical="top" wrapText="1"/>
    </xf>
    <xf numFmtId="0" fontId="95" fillId="36" borderId="11" xfId="67" applyNumberFormat="1" applyFont="1" applyFill="1" applyBorder="1" applyAlignment="1">
      <alignment horizontal="center" vertical="center" wrapText="1"/>
    </xf>
    <xf numFmtId="0" fontId="91" fillId="36" borderId="0" xfId="0" applyFont="1" applyFill="1" applyAlignment="1">
      <alignment vertical="top" wrapText="1"/>
    </xf>
    <xf numFmtId="0" fontId="7" fillId="36" borderId="11" xfId="20" applyFont="1" applyFill="1" applyBorder="1" applyAlignment="1">
      <alignment horizontal="center" vertical="center" wrapText="1"/>
    </xf>
    <xf numFmtId="0" fontId="7" fillId="36" borderId="11" xfId="6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6" borderId="11" xfId="67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2" fillId="0" borderId="11" xfId="67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67" applyNumberFormat="1" applyFont="1" applyFill="1" applyBorder="1" applyAlignment="1">
      <alignment horizontal="center" vertical="center" wrapText="1"/>
    </xf>
    <xf numFmtId="0" fontId="12" fillId="36" borderId="19" xfId="67" applyNumberFormat="1" applyFont="1" applyFill="1" applyBorder="1" applyAlignment="1">
      <alignment horizontal="center" vertical="center" wrapText="1"/>
    </xf>
    <xf numFmtId="0" fontId="12" fillId="0" borderId="17" xfId="67" applyNumberFormat="1" applyFont="1" applyFill="1" applyBorder="1" applyAlignment="1">
      <alignment horizontal="center" vertical="center" wrapText="1"/>
    </xf>
    <xf numFmtId="0" fontId="12" fillId="0" borderId="20" xfId="67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6" fillId="37" borderId="11" xfId="44" applyNumberFormat="1" applyFont="1" applyFill="1" applyBorder="1" applyAlignment="1">
      <alignment horizontal="center" vertical="center" wrapText="1"/>
    </xf>
    <xf numFmtId="0" fontId="6" fillId="37" borderId="11" xfId="45" applyNumberFormat="1" applyFont="1" applyFill="1" applyBorder="1" applyAlignment="1">
      <alignment horizontal="center" vertical="center" wrapText="1"/>
    </xf>
    <xf numFmtId="0" fontId="6" fillId="37" borderId="11" xfId="67" applyNumberFormat="1" applyFont="1" applyFill="1" applyBorder="1" applyAlignment="1">
      <alignment horizontal="center" vertical="center" wrapText="1"/>
    </xf>
    <xf numFmtId="0" fontId="95" fillId="37" borderId="11" xfId="67" applyNumberFormat="1" applyFont="1" applyFill="1" applyBorder="1" applyAlignment="1">
      <alignment horizontal="center" vertical="center" wrapText="1"/>
    </xf>
    <xf numFmtId="0" fontId="6" fillId="37" borderId="11" xfId="44" applyNumberFormat="1" applyFont="1" applyFill="1" applyBorder="1" applyAlignment="1">
      <alignment horizontal="center" vertical="top" wrapText="1"/>
    </xf>
    <xf numFmtId="0" fontId="95" fillId="37" borderId="11" xfId="67" applyNumberFormat="1" applyFont="1" applyFill="1" applyBorder="1" applyAlignment="1">
      <alignment horizontal="center" vertical="top" wrapText="1"/>
    </xf>
    <xf numFmtId="0" fontId="5" fillId="37" borderId="11" xfId="67" applyNumberFormat="1" applyFont="1" applyFill="1" applyBorder="1" applyAlignment="1">
      <alignment horizontal="center" vertical="center" wrapText="1"/>
    </xf>
    <xf numFmtId="0" fontId="92" fillId="37" borderId="11" xfId="67" applyNumberFormat="1" applyFont="1" applyFill="1" applyBorder="1" applyAlignment="1">
      <alignment horizontal="center" vertical="center" wrapText="1"/>
    </xf>
    <xf numFmtId="0" fontId="6" fillId="37" borderId="11" xfId="20" applyFont="1" applyFill="1" applyBorder="1" applyAlignment="1">
      <alignment horizontal="center" vertical="center" wrapText="1"/>
    </xf>
    <xf numFmtId="0" fontId="90" fillId="38" borderId="11" xfId="67" applyNumberFormat="1" applyFont="1" applyFill="1" applyBorder="1" applyAlignment="1">
      <alignment horizontal="center" vertical="center" wrapText="1"/>
    </xf>
    <xf numFmtId="0" fontId="95" fillId="38" borderId="11" xfId="67" applyNumberFormat="1" applyFont="1" applyFill="1" applyBorder="1" applyAlignment="1">
      <alignment horizontal="center" vertical="center" wrapText="1"/>
    </xf>
    <xf numFmtId="2" fontId="9" fillId="39" borderId="11" xfId="67" applyNumberFormat="1" applyFont="1" applyFill="1" applyBorder="1" applyAlignment="1">
      <alignment horizontal="center" vertical="center" wrapText="1"/>
    </xf>
    <xf numFmtId="2" fontId="9" fillId="39" borderId="11" xfId="45" applyNumberFormat="1" applyFont="1" applyFill="1" applyBorder="1" applyAlignment="1">
      <alignment horizontal="center" vertical="center" wrapText="1"/>
    </xf>
    <xf numFmtId="173" fontId="6" fillId="37" borderId="11" xfId="67" applyNumberFormat="1" applyFont="1" applyFill="1" applyBorder="1" applyAlignment="1">
      <alignment horizontal="center" vertical="center" wrapText="1"/>
    </xf>
    <xf numFmtId="49" fontId="6" fillId="37" borderId="11" xfId="20" applyNumberFormat="1" applyFont="1" applyFill="1" applyBorder="1" applyAlignment="1">
      <alignment horizontal="center" vertical="center" wrapText="1"/>
    </xf>
    <xf numFmtId="0" fontId="95" fillId="37" borderId="11" xfId="0" applyFont="1" applyFill="1" applyBorder="1" applyAlignment="1">
      <alignment horizontal="center" vertical="top" wrapText="1"/>
    </xf>
    <xf numFmtId="0" fontId="90" fillId="37" borderId="11" xfId="0" applyFont="1" applyFill="1" applyBorder="1" applyAlignment="1">
      <alignment vertical="top" wrapText="1"/>
    </xf>
    <xf numFmtId="0" fontId="6" fillId="37" borderId="11" xfId="0" applyFont="1" applyFill="1" applyBorder="1" applyAlignment="1">
      <alignment horizontal="center" vertical="top" wrapText="1"/>
    </xf>
    <xf numFmtId="0" fontId="20" fillId="37" borderId="11" xfId="0" applyFont="1" applyFill="1" applyBorder="1" applyAlignment="1">
      <alignment horizontal="center" vertical="center" wrapText="1"/>
    </xf>
    <xf numFmtId="2" fontId="30" fillId="0" borderId="0" xfId="0" applyNumberFormat="1" applyFont="1" applyFill="1" applyAlignment="1">
      <alignment vertical="top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49" fontId="8" fillId="0" borderId="11" xfId="66" applyNumberFormat="1" applyFont="1" applyFill="1" applyBorder="1" applyAlignment="1">
      <alignment horizontal="center" vertical="distributed"/>
    </xf>
    <xf numFmtId="49" fontId="8" fillId="0" borderId="11" xfId="66" applyNumberFormat="1" applyFont="1" applyFill="1" applyBorder="1" applyAlignment="1">
      <alignment horizontal="center" vertical="center" shrinkToFit="1"/>
    </xf>
    <xf numFmtId="0" fontId="25" fillId="32" borderId="11" xfId="0" applyFont="1" applyFill="1" applyBorder="1" applyAlignment="1">
      <alignment horizontal="left" vertical="center" wrapText="1"/>
    </xf>
    <xf numFmtId="0" fontId="96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67" applyNumberFormat="1" applyFont="1" applyFill="1" applyBorder="1" applyAlignment="1">
      <alignment horizontal="center" vertical="center" wrapText="1"/>
    </xf>
    <xf numFmtId="0" fontId="92" fillId="13" borderId="11" xfId="67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2" fontId="9" fillId="39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32" fillId="0" borderId="11" xfId="21" applyFont="1" applyFill="1" applyBorder="1" applyAlignment="1">
      <alignment horizontal="left" vertical="distributed" wrapText="1"/>
    </xf>
    <xf numFmtId="0" fontId="7" fillId="36" borderId="11" xfId="44" applyNumberFormat="1" applyFont="1" applyFill="1" applyBorder="1" applyAlignment="1">
      <alignment horizontal="center" vertical="center" wrapText="1"/>
    </xf>
    <xf numFmtId="0" fontId="6" fillId="36" borderId="11" xfId="67" applyNumberFormat="1" applyFont="1" applyFill="1" applyBorder="1" applyAlignment="1">
      <alignment horizontal="center" vertical="center" wrapText="1"/>
    </xf>
    <xf numFmtId="0" fontId="94" fillId="36" borderId="0" xfId="0" applyFont="1" applyFill="1" applyAlignment="1">
      <alignment horizontal="center" vertical="center" wrapText="1"/>
    </xf>
    <xf numFmtId="0" fontId="6" fillId="38" borderId="11" xfId="67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center" wrapText="1"/>
    </xf>
    <xf numFmtId="0" fontId="97" fillId="38" borderId="11" xfId="67" applyNumberFormat="1" applyFont="1" applyFill="1" applyBorder="1" applyAlignment="1">
      <alignment horizontal="center" vertical="center" wrapText="1"/>
    </xf>
    <xf numFmtId="2" fontId="23" fillId="38" borderId="11" xfId="67" applyNumberFormat="1" applyFont="1" applyFill="1" applyBorder="1" applyAlignment="1">
      <alignment horizontal="center" vertical="center" wrapText="1"/>
    </xf>
    <xf numFmtId="2" fontId="23" fillId="38" borderId="11" xfId="0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center" wrapText="1"/>
    </xf>
    <xf numFmtId="0" fontId="8" fillId="38" borderId="11" xfId="20" applyFont="1" applyFill="1" applyBorder="1" applyAlignment="1">
      <alignment horizontal="center" vertical="top" wrapText="1"/>
    </xf>
    <xf numFmtId="0" fontId="97" fillId="38" borderId="11" xfId="67" applyNumberFormat="1" applyFont="1" applyFill="1" applyBorder="1" applyAlignment="1">
      <alignment horizontal="center" vertical="top" wrapText="1"/>
    </xf>
    <xf numFmtId="0" fontId="8" fillId="38" borderId="11" xfId="67" applyNumberFormat="1" applyFont="1" applyFill="1" applyBorder="1" applyAlignment="1">
      <alignment horizontal="center" vertical="center" wrapText="1"/>
    </xf>
    <xf numFmtId="49" fontId="8" fillId="38" borderId="11" xfId="20" applyNumberFormat="1" applyFont="1" applyFill="1" applyBorder="1" applyAlignment="1">
      <alignment horizontal="center" vertical="center" wrapText="1"/>
    </xf>
    <xf numFmtId="0" fontId="8" fillId="38" borderId="11" xfId="44" applyNumberFormat="1" applyFont="1" applyFill="1" applyBorder="1" applyAlignment="1">
      <alignment horizontal="center" vertical="center" wrapText="1"/>
    </xf>
    <xf numFmtId="0" fontId="8" fillId="38" borderId="11" xfId="66" applyNumberFormat="1" applyFont="1" applyFill="1" applyBorder="1" applyAlignment="1">
      <alignment horizontal="center" vertical="top" wrapText="1"/>
    </xf>
    <xf numFmtId="0" fontId="8" fillId="38" borderId="11" xfId="45" applyNumberFormat="1" applyFont="1" applyFill="1" applyBorder="1" applyAlignment="1">
      <alignment horizontal="center" vertical="center" wrapText="1"/>
    </xf>
    <xf numFmtId="0" fontId="8" fillId="38" borderId="11" xfId="67" applyNumberFormat="1" applyFont="1" applyFill="1" applyBorder="1" applyAlignment="1">
      <alignment horizontal="center" vertical="top" wrapText="1"/>
    </xf>
    <xf numFmtId="49" fontId="7" fillId="36" borderId="11" xfId="20" applyNumberFormat="1" applyFont="1" applyFill="1" applyBorder="1" applyAlignment="1">
      <alignment horizontal="center" vertical="center" wrapText="1"/>
    </xf>
    <xf numFmtId="0" fontId="95" fillId="38" borderId="11" xfId="67" applyNumberFormat="1" applyFont="1" applyFill="1" applyBorder="1" applyAlignment="1">
      <alignment horizontal="center" vertical="top" wrapText="1"/>
    </xf>
    <xf numFmtId="0" fontId="32" fillId="38" borderId="11" xfId="44" applyNumberFormat="1" applyFont="1" applyFill="1" applyBorder="1" applyAlignment="1">
      <alignment horizontal="center" vertical="center" wrapText="1"/>
    </xf>
    <xf numFmtId="2" fontId="23" fillId="37" borderId="11" xfId="67" applyNumberFormat="1" applyFont="1" applyFill="1" applyBorder="1" applyAlignment="1">
      <alignment horizontal="center" vertical="center" wrapText="1"/>
    </xf>
    <xf numFmtId="2" fontId="23" fillId="37" borderId="11" xfId="0" applyNumberFormat="1" applyFont="1" applyFill="1" applyBorder="1" applyAlignment="1">
      <alignment horizontal="center" vertical="center" wrapText="1"/>
    </xf>
    <xf numFmtId="2" fontId="23" fillId="36" borderId="11" xfId="67" applyNumberFormat="1" applyFont="1" applyFill="1" applyBorder="1" applyAlignment="1">
      <alignment horizontal="center" vertical="center" wrapText="1"/>
    </xf>
    <xf numFmtId="0" fontId="7" fillId="39" borderId="11" xfId="67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7" fillId="39" borderId="11" xfId="21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shrinkToFit="1"/>
    </xf>
    <xf numFmtId="0" fontId="13" fillId="39" borderId="11" xfId="67" applyNumberFormat="1" applyFont="1" applyFill="1" applyBorder="1" applyAlignment="1">
      <alignment horizontal="center" vertical="center" wrapText="1"/>
    </xf>
    <xf numFmtId="0" fontId="8" fillId="39" borderId="11" xfId="21" applyFont="1" applyFill="1" applyBorder="1" applyAlignment="1">
      <alignment horizontal="center" vertical="center" wrapText="1"/>
    </xf>
    <xf numFmtId="0" fontId="12" fillId="39" borderId="11" xfId="67" applyNumberFormat="1" applyFont="1" applyFill="1" applyBorder="1" applyAlignment="1">
      <alignment horizontal="center" vertical="center" wrapText="1"/>
    </xf>
    <xf numFmtId="0" fontId="23" fillId="13" borderId="11" xfId="45" applyNumberFormat="1" applyFont="1" applyFill="1" applyBorder="1" applyAlignment="1">
      <alignment horizontal="center" vertical="center" wrapText="1"/>
    </xf>
    <xf numFmtId="0" fontId="23" fillId="37" borderId="11" xfId="45" applyNumberFormat="1" applyFont="1" applyFill="1" applyBorder="1" applyAlignment="1">
      <alignment horizontal="center" vertical="center" wrapText="1"/>
    </xf>
    <xf numFmtId="0" fontId="98" fillId="37" borderId="11" xfId="67" applyNumberFormat="1" applyFont="1" applyFill="1" applyBorder="1" applyAlignment="1">
      <alignment horizontal="center" vertical="center" wrapText="1"/>
    </xf>
    <xf numFmtId="0" fontId="23" fillId="38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center" wrapText="1"/>
    </xf>
    <xf numFmtId="0" fontId="9" fillId="36" borderId="11" xfId="20" applyFont="1" applyFill="1" applyBorder="1" applyAlignment="1">
      <alignment horizontal="center" vertical="center" wrapText="1"/>
    </xf>
    <xf numFmtId="0" fontId="9" fillId="36" borderId="11" xfId="67" applyNumberFormat="1" applyFont="1" applyFill="1" applyBorder="1" applyAlignment="1">
      <alignment horizontal="center" vertical="center" wrapText="1"/>
    </xf>
    <xf numFmtId="0" fontId="9" fillId="0" borderId="11" xfId="67" applyNumberFormat="1" applyFont="1" applyFill="1" applyBorder="1" applyAlignment="1">
      <alignment horizontal="center" vertical="center" wrapText="1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23" fillId="38" borderId="11" xfId="45" applyNumberFormat="1" applyFont="1" applyFill="1" applyBorder="1" applyAlignment="1">
      <alignment horizontal="center" vertical="center" wrapText="1"/>
    </xf>
    <xf numFmtId="0" fontId="23" fillId="38" borderId="11" xfId="67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98" fillId="38" borderId="11" xfId="67" applyNumberFormat="1" applyFont="1" applyFill="1" applyBorder="1" applyAlignment="1">
      <alignment horizontal="center" vertical="top" wrapText="1"/>
    </xf>
    <xf numFmtId="0" fontId="23" fillId="37" borderId="11" xfId="67" applyNumberFormat="1" applyFont="1" applyFill="1" applyBorder="1" applyAlignment="1">
      <alignment horizontal="center" vertical="center" wrapText="1"/>
    </xf>
    <xf numFmtId="0" fontId="98" fillId="37" borderId="11" xfId="58" applyFont="1" applyFill="1" applyBorder="1" applyAlignment="1">
      <alignment horizontal="center" vertical="center"/>
      <protection/>
    </xf>
    <xf numFmtId="0" fontId="98" fillId="38" borderId="11" xfId="58" applyFont="1" applyFill="1" applyBorder="1" applyAlignment="1">
      <alignment horizontal="center" vertical="center"/>
      <protection/>
    </xf>
    <xf numFmtId="0" fontId="33" fillId="38" borderId="11" xfId="66" applyNumberFormat="1" applyFont="1" applyFill="1" applyBorder="1" applyAlignment="1">
      <alignment horizontal="center" vertical="top" wrapText="1"/>
    </xf>
    <xf numFmtId="0" fontId="33" fillId="38" borderId="11" xfId="66" applyNumberFormat="1" applyFont="1" applyFill="1" applyBorder="1" applyAlignment="1">
      <alignment horizontal="center" vertical="center" wrapText="1"/>
    </xf>
    <xf numFmtId="0" fontId="23" fillId="38" borderId="11" xfId="20" applyFont="1" applyFill="1" applyBorder="1" applyAlignment="1">
      <alignment horizontal="center" vertical="top" wrapText="1"/>
    </xf>
    <xf numFmtId="0" fontId="9" fillId="39" borderId="11" xfId="67" applyNumberFormat="1" applyFont="1" applyFill="1" applyBorder="1" applyAlignment="1">
      <alignment horizontal="center" vertical="center" wrapText="1"/>
    </xf>
    <xf numFmtId="0" fontId="7" fillId="39" borderId="11" xfId="20" applyFont="1" applyFill="1" applyBorder="1" applyAlignment="1">
      <alignment horizontal="center" vertical="center" wrapText="1"/>
    </xf>
    <xf numFmtId="0" fontId="90" fillId="39" borderId="11" xfId="67" applyNumberFormat="1" applyFont="1" applyFill="1" applyBorder="1" applyAlignment="1">
      <alignment horizontal="center" vertical="center" wrapText="1"/>
    </xf>
    <xf numFmtId="0" fontId="99" fillId="37" borderId="11" xfId="67" applyNumberFormat="1" applyFont="1" applyFill="1" applyBorder="1" applyAlignment="1">
      <alignment horizontal="center" vertical="center" wrapText="1"/>
    </xf>
    <xf numFmtId="0" fontId="99" fillId="38" borderId="11" xfId="67" applyNumberFormat="1" applyFont="1" applyFill="1" applyBorder="1" applyAlignment="1">
      <alignment horizontal="center" vertical="center" wrapText="1"/>
    </xf>
    <xf numFmtId="0" fontId="98" fillId="37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9" fillId="37" borderId="11" xfId="0" applyFont="1" applyFill="1" applyBorder="1" applyAlignment="1">
      <alignment vertical="top" wrapText="1"/>
    </xf>
    <xf numFmtId="0" fontId="99" fillId="0" borderId="0" xfId="0" applyFont="1" applyFill="1" applyAlignment="1">
      <alignment vertical="top" wrapText="1"/>
    </xf>
    <xf numFmtId="4" fontId="24" fillId="32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4" fontId="4" fillId="32" borderId="12" xfId="0" applyNumberFormat="1" applyFont="1" applyFill="1" applyBorder="1" applyAlignment="1">
      <alignment horizontal="center" vertical="center" shrinkToFit="1"/>
    </xf>
    <xf numFmtId="4" fontId="24" fillId="32" borderId="12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4" fontId="34" fillId="32" borderId="11" xfId="0" applyNumberFormat="1" applyFont="1" applyFill="1" applyBorder="1" applyAlignment="1">
      <alignment horizontal="left" vertical="center" shrinkToFit="1"/>
    </xf>
    <xf numFmtId="4" fontId="24" fillId="39" borderId="11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4" fontId="96" fillId="32" borderId="12" xfId="0" applyNumberFormat="1" applyFont="1" applyFill="1" applyBorder="1" applyAlignment="1">
      <alignment horizontal="center" vertical="center" shrinkToFit="1"/>
    </xf>
    <xf numFmtId="0" fontId="29" fillId="38" borderId="11" xfId="0" applyFont="1" applyFill="1" applyBorder="1" applyAlignment="1">
      <alignment horizontal="center" vertical="center" wrapText="1"/>
    </xf>
    <xf numFmtId="0" fontId="28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12" fillId="7" borderId="11" xfId="67" applyNumberFormat="1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7" xfId="67" applyNumberFormat="1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6" fillId="38" borderId="11" xfId="21" applyFont="1" applyFill="1" applyBorder="1" applyAlignment="1">
      <alignment horizontal="center" vertical="center" wrapText="1"/>
    </xf>
    <xf numFmtId="0" fontId="13" fillId="38" borderId="11" xfId="58" applyFont="1" applyFill="1" applyBorder="1" applyAlignment="1">
      <alignment horizontal="center" vertical="center"/>
      <protection/>
    </xf>
    <xf numFmtId="0" fontId="12" fillId="38" borderId="11" xfId="67" applyNumberFormat="1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vertical="center" shrinkToFit="1"/>
    </xf>
    <xf numFmtId="0" fontId="13" fillId="40" borderId="11" xfId="0" applyFont="1" applyFill="1" applyBorder="1" applyAlignment="1">
      <alignment vertical="center" shrinkToFit="1"/>
    </xf>
    <xf numFmtId="0" fontId="13" fillId="40" borderId="11" xfId="0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shrinkToFit="1"/>
    </xf>
    <xf numFmtId="0" fontId="13" fillId="7" borderId="11" xfId="0" applyFont="1" applyFill="1" applyBorder="1" applyAlignment="1">
      <alignment vertical="center" shrinkToFit="1"/>
    </xf>
    <xf numFmtId="0" fontId="13" fillId="7" borderId="11" xfId="0" applyFont="1" applyFill="1" applyBorder="1" applyAlignment="1">
      <alignment horizontal="center" vertical="center" wrapText="1"/>
    </xf>
    <xf numFmtId="4" fontId="24" fillId="7" borderId="11" xfId="0" applyNumberFormat="1" applyFont="1" applyFill="1" applyBorder="1" applyAlignment="1">
      <alignment horizontal="center" vertical="center" shrinkToFit="1"/>
    </xf>
    <xf numFmtId="0" fontId="24" fillId="7" borderId="11" xfId="0" applyFont="1" applyFill="1" applyBorder="1" applyAlignment="1">
      <alignment vertical="center" shrinkToFit="1"/>
    </xf>
    <xf numFmtId="0" fontId="24" fillId="7" borderId="11" xfId="43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 vertical="center" shrinkToFit="1"/>
    </xf>
    <xf numFmtId="0" fontId="13" fillId="38" borderId="11" xfId="0" applyFont="1" applyFill="1" applyBorder="1" applyAlignment="1">
      <alignment vertical="center" shrinkToFit="1"/>
    </xf>
    <xf numFmtId="0" fontId="13" fillId="38" borderId="11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center" shrinkToFit="1"/>
    </xf>
    <xf numFmtId="0" fontId="13" fillId="15" borderId="11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vertical="center" shrinkToFit="1"/>
    </xf>
    <xf numFmtId="0" fontId="13" fillId="41" borderId="11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shrinkToFit="1"/>
    </xf>
    <xf numFmtId="0" fontId="13" fillId="0" borderId="11" xfId="43" applyFont="1" applyBorder="1" applyAlignment="1" applyProtection="1">
      <alignment horizontal="center" vertical="center" wrapText="1"/>
      <protection/>
    </xf>
    <xf numFmtId="172" fontId="4" fillId="32" borderId="12" xfId="0" applyNumberFormat="1" applyFont="1" applyFill="1" applyBorder="1" applyAlignment="1">
      <alignment horizontal="center" vertical="center" shrinkToFit="1"/>
    </xf>
    <xf numFmtId="172" fontId="4" fillId="32" borderId="11" xfId="0" applyNumberFormat="1" applyFont="1" applyFill="1" applyBorder="1" applyAlignment="1">
      <alignment horizontal="center" vertical="center" shrinkToFit="1"/>
    </xf>
    <xf numFmtId="172" fontId="24" fillId="41" borderId="11" xfId="0" applyNumberFormat="1" applyFont="1" applyFill="1" applyBorder="1" applyAlignment="1">
      <alignment horizontal="center" vertical="center" shrinkToFit="1"/>
    </xf>
    <xf numFmtId="172" fontId="24" fillId="32" borderId="11" xfId="0" applyNumberFormat="1" applyFont="1" applyFill="1" applyBorder="1" applyAlignment="1">
      <alignment horizontal="center" vertical="center" shrinkToFit="1"/>
    </xf>
    <xf numFmtId="172" fontId="4" fillId="0" borderId="11" xfId="0" applyNumberFormat="1" applyFont="1" applyFill="1" applyBorder="1" applyAlignment="1">
      <alignment horizontal="center" vertical="center" shrinkToFit="1"/>
    </xf>
    <xf numFmtId="0" fontId="12" fillId="36" borderId="11" xfId="0" applyFont="1" applyFill="1" applyBorder="1" applyAlignment="1">
      <alignment horizontal="center" vertical="center" shrinkToFit="1"/>
    </xf>
    <xf numFmtId="4" fontId="4" fillId="36" borderId="11" xfId="0" applyNumberFormat="1" applyFont="1" applyFill="1" applyBorder="1" applyAlignment="1">
      <alignment horizontal="center" vertical="center" shrinkToFit="1"/>
    </xf>
    <xf numFmtId="0" fontId="13" fillId="39" borderId="12" xfId="0" applyFont="1" applyFill="1" applyBorder="1" applyAlignment="1">
      <alignment vertical="center" shrinkToFit="1"/>
    </xf>
    <xf numFmtId="0" fontId="13" fillId="39" borderId="1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vertical="center" shrinkToFit="1"/>
    </xf>
    <xf numFmtId="0" fontId="12" fillId="36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3" fillId="39" borderId="18" xfId="0" applyFont="1" applyFill="1" applyBorder="1" applyAlignment="1">
      <alignment horizontal="center" vertical="center" wrapText="1"/>
    </xf>
    <xf numFmtId="49" fontId="13" fillId="39" borderId="11" xfId="58" applyNumberFormat="1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vertical="top" wrapText="1"/>
    </xf>
    <xf numFmtId="184" fontId="9" fillId="39" borderId="11" xfId="67" applyNumberFormat="1" applyFont="1" applyFill="1" applyBorder="1" applyAlignment="1">
      <alignment horizontal="center" vertical="center" wrapText="1"/>
    </xf>
    <xf numFmtId="49" fontId="13" fillId="32" borderId="11" xfId="0" applyNumberFormat="1" applyFont="1" applyFill="1" applyBorder="1" applyAlignment="1">
      <alignment horizontal="center" vertical="center" shrinkToFit="1"/>
    </xf>
    <xf numFmtId="173" fontId="12" fillId="0" borderId="0" xfId="0" applyNumberFormat="1" applyFont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shrinkToFit="1"/>
    </xf>
    <xf numFmtId="0" fontId="27" fillId="0" borderId="22" xfId="66" applyNumberFormat="1" applyFont="1" applyFill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/>
    </xf>
    <xf numFmtId="0" fontId="22" fillId="0" borderId="22" xfId="44" applyNumberFormat="1" applyFont="1" applyFill="1" applyBorder="1" applyAlignment="1">
      <alignment horizontal="center" vertical="top" wrapText="1"/>
    </xf>
    <xf numFmtId="1" fontId="12" fillId="0" borderId="0" xfId="0" applyNumberFormat="1" applyFont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2" fontId="24" fillId="32" borderId="12" xfId="0" applyNumberFormat="1" applyFont="1" applyFill="1" applyBorder="1" applyAlignment="1">
      <alignment horizontal="center" vertical="center" shrinkToFit="1"/>
    </xf>
    <xf numFmtId="0" fontId="13" fillId="32" borderId="11" xfId="0" applyFont="1" applyFill="1" applyBorder="1" applyAlignment="1">
      <alignment horizontal="center" vertical="center" shrinkToFit="1"/>
    </xf>
    <xf numFmtId="4" fontId="13" fillId="32" borderId="12" xfId="0" applyNumberFormat="1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100" fillId="39" borderId="12" xfId="0" applyNumberFormat="1" applyFont="1" applyFill="1" applyBorder="1" applyAlignment="1">
      <alignment horizontal="center" vertical="center" shrinkToFit="1"/>
    </xf>
    <xf numFmtId="4" fontId="24" fillId="39" borderId="12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27" fillId="0" borderId="22" xfId="44" applyNumberFormat="1" applyFont="1" applyFill="1" applyBorder="1" applyAlignment="1">
      <alignment horizontal="center" vertical="top" wrapText="1"/>
    </xf>
    <xf numFmtId="173" fontId="24" fillId="34" borderId="11" xfId="67" applyNumberFormat="1" applyFont="1" applyFill="1" applyBorder="1" applyAlignment="1">
      <alignment horizontal="center" vertical="center" wrapText="1"/>
    </xf>
    <xf numFmtId="173" fontId="4" fillId="0" borderId="11" xfId="67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2" fontId="4" fillId="0" borderId="11" xfId="67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4" fillId="38" borderId="11" xfId="67" applyNumberFormat="1" applyFont="1" applyFill="1" applyBorder="1" applyAlignment="1">
      <alignment horizontal="center" vertical="center" wrapText="1"/>
    </xf>
    <xf numFmtId="2" fontId="24" fillId="39" borderId="11" xfId="0" applyNumberFormat="1" applyFont="1" applyFill="1" applyBorder="1" applyAlignment="1">
      <alignment horizontal="center" vertical="center" wrapText="1"/>
    </xf>
    <xf numFmtId="2" fontId="24" fillId="39" borderId="22" xfId="67" applyNumberFormat="1" applyFont="1" applyFill="1" applyBorder="1" applyAlignment="1">
      <alignment horizontal="center" vertical="center" wrapText="1"/>
    </xf>
    <xf numFmtId="2" fontId="24" fillId="39" borderId="11" xfId="67" applyNumberFormat="1" applyFont="1" applyFill="1" applyBorder="1" applyAlignment="1">
      <alignment horizontal="center" vertical="center" wrapText="1"/>
    </xf>
    <xf numFmtId="2" fontId="24" fillId="39" borderId="23" xfId="67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2" fontId="4" fillId="0" borderId="22" xfId="67" applyNumberFormat="1" applyFont="1" applyFill="1" applyBorder="1" applyAlignment="1">
      <alignment horizontal="center" vertical="center" wrapText="1"/>
    </xf>
    <xf numFmtId="2" fontId="24" fillId="34" borderId="11" xfId="67" applyNumberFormat="1" applyFont="1" applyFill="1" applyBorder="1" applyAlignment="1">
      <alignment horizontal="center" vertical="center" wrapText="1"/>
    </xf>
    <xf numFmtId="2" fontId="4" fillId="36" borderId="19" xfId="67" applyNumberFormat="1" applyFont="1" applyFill="1" applyBorder="1" applyAlignment="1">
      <alignment horizontal="center" vertical="center" wrapText="1"/>
    </xf>
    <xf numFmtId="2" fontId="24" fillId="34" borderId="25" xfId="67" applyNumberFormat="1" applyFont="1" applyFill="1" applyBorder="1" applyAlignment="1">
      <alignment horizontal="center" vertical="center" wrapText="1"/>
    </xf>
    <xf numFmtId="2" fontId="4" fillId="0" borderId="25" xfId="67" applyNumberFormat="1" applyFont="1" applyFill="1" applyBorder="1" applyAlignment="1">
      <alignment horizontal="center" vertical="center" wrapText="1"/>
    </xf>
    <xf numFmtId="2" fontId="24" fillId="34" borderId="24" xfId="67" applyNumberFormat="1" applyFont="1" applyFill="1" applyBorder="1" applyAlignment="1">
      <alignment horizontal="center" vertical="center" wrapText="1"/>
    </xf>
    <xf numFmtId="2" fontId="4" fillId="0" borderId="26" xfId="67" applyNumberFormat="1" applyFont="1" applyFill="1" applyBorder="1" applyAlignment="1">
      <alignment horizontal="center" vertical="center" wrapText="1"/>
    </xf>
    <xf numFmtId="0" fontId="7" fillId="0" borderId="0" xfId="67" applyNumberFormat="1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left" vertical="center" wrapText="1"/>
    </xf>
    <xf numFmtId="0" fontId="90" fillId="36" borderId="11" xfId="67" applyNumberFormat="1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distributed" wrapText="1"/>
    </xf>
    <xf numFmtId="2" fontId="99" fillId="36" borderId="11" xfId="67" applyNumberFormat="1" applyFont="1" applyFill="1" applyBorder="1" applyAlignment="1">
      <alignment horizontal="center" vertical="center" wrapText="1"/>
    </xf>
    <xf numFmtId="4" fontId="13" fillId="32" borderId="11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4" fillId="38" borderId="11" xfId="0" applyNumberFormat="1" applyFont="1" applyFill="1" applyBorder="1" applyAlignment="1">
      <alignment horizontal="center" vertical="center" shrinkToFit="1"/>
    </xf>
    <xf numFmtId="2" fontId="24" fillId="39" borderId="19" xfId="67" applyNumberFormat="1" applyFont="1" applyFill="1" applyBorder="1" applyAlignment="1">
      <alignment horizontal="center" vertical="center" wrapText="1"/>
    </xf>
    <xf numFmtId="2" fontId="24" fillId="39" borderId="12" xfId="0" applyNumberFormat="1" applyFont="1" applyFill="1" applyBorder="1" applyAlignment="1">
      <alignment horizontal="center" vertical="center" wrapText="1"/>
    </xf>
    <xf numFmtId="0" fontId="8" fillId="39" borderId="12" xfId="21" applyFont="1" applyFill="1" applyBorder="1" applyAlignment="1">
      <alignment horizontal="center" vertical="center" wrapText="1"/>
    </xf>
    <xf numFmtId="0" fontId="13" fillId="39" borderId="18" xfId="67" applyNumberFormat="1" applyFont="1" applyFill="1" applyBorder="1" applyAlignment="1">
      <alignment horizontal="center" vertical="center" wrapText="1"/>
    </xf>
    <xf numFmtId="2" fontId="24" fillId="36" borderId="11" xfId="67" applyNumberFormat="1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11" xfId="21" applyFont="1" applyFill="1" applyBorder="1" applyAlignment="1">
      <alignment horizontal="center" vertical="center" wrapText="1"/>
    </xf>
    <xf numFmtId="0" fontId="12" fillId="36" borderId="11" xfId="67" applyNumberFormat="1" applyFont="1" applyFill="1" applyBorder="1" applyAlignment="1">
      <alignment horizontal="center" vertical="center" wrapText="1"/>
    </xf>
    <xf numFmtId="2" fontId="4" fillId="36" borderId="11" xfId="67" applyNumberFormat="1" applyFont="1" applyFill="1" applyBorder="1" applyAlignment="1">
      <alignment horizontal="center" vertical="center" wrapText="1"/>
    </xf>
    <xf numFmtId="2" fontId="24" fillId="38" borderId="11" xfId="0" applyNumberFormat="1" applyFont="1" applyFill="1" applyBorder="1" applyAlignment="1">
      <alignment horizontal="center" vertical="center" wrapText="1"/>
    </xf>
    <xf numFmtId="4" fontId="24" fillId="15" borderId="11" xfId="0" applyNumberFormat="1" applyFont="1" applyFill="1" applyBorder="1" applyAlignment="1">
      <alignment horizontal="center" vertical="center" shrinkToFit="1"/>
    </xf>
    <xf numFmtId="2" fontId="100" fillId="39" borderId="11" xfId="67" applyNumberFormat="1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vertical="center" shrinkToFit="1"/>
    </xf>
    <xf numFmtId="0" fontId="13" fillId="41" borderId="12" xfId="0" applyFont="1" applyFill="1" applyBorder="1" applyAlignment="1">
      <alignment horizontal="center" vertical="center" wrapText="1"/>
    </xf>
    <xf numFmtId="172" fontId="24" fillId="41" borderId="12" xfId="0" applyNumberFormat="1" applyFont="1" applyFill="1" applyBorder="1" applyAlignment="1">
      <alignment horizontal="center" vertical="center" shrinkToFit="1"/>
    </xf>
    <xf numFmtId="172" fontId="34" fillId="32" borderId="12" xfId="0" applyNumberFormat="1" applyFont="1" applyFill="1" applyBorder="1" applyAlignment="1">
      <alignment horizontal="left" vertical="center" shrinkToFit="1"/>
    </xf>
    <xf numFmtId="172" fontId="34" fillId="32" borderId="11" xfId="0" applyNumberFormat="1" applyFont="1" applyFill="1" applyBorder="1" applyAlignment="1">
      <alignment horizontal="left" vertical="center" shrinkToFit="1"/>
    </xf>
    <xf numFmtId="4" fontId="4" fillId="41" borderId="12" xfId="0" applyNumberFormat="1" applyFont="1" applyFill="1" applyBorder="1" applyAlignment="1">
      <alignment horizontal="center" vertical="center" shrinkToFit="1"/>
    </xf>
    <xf numFmtId="0" fontId="13" fillId="9" borderId="11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 wrapText="1"/>
    </xf>
    <xf numFmtId="4" fontId="24" fillId="9" borderId="11" xfId="0" applyNumberFormat="1" applyFont="1" applyFill="1" applyBorder="1" applyAlignment="1">
      <alignment horizontal="center" vertical="center" shrinkToFit="1"/>
    </xf>
    <xf numFmtId="4" fontId="4" fillId="41" borderId="11" xfId="0" applyNumberFormat="1" applyFont="1" applyFill="1" applyBorder="1" applyAlignment="1">
      <alignment horizontal="center" vertical="center" shrinkToFit="1"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2" fillId="34" borderId="26" xfId="67" applyNumberFormat="1" applyFont="1" applyFill="1" applyBorder="1" applyAlignment="1">
      <alignment horizontal="center" vertical="center" wrapText="1"/>
    </xf>
    <xf numFmtId="172" fontId="24" fillId="40" borderId="11" xfId="0" applyNumberFormat="1" applyFont="1" applyFill="1" applyBorder="1" applyAlignment="1">
      <alignment horizontal="center" vertical="center" shrinkToFi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wrapText="1"/>
    </xf>
    <xf numFmtId="4" fontId="24" fillId="36" borderId="12" xfId="0" applyNumberFormat="1" applyFont="1" applyFill="1" applyBorder="1" applyAlignment="1">
      <alignment horizontal="center" vertical="center" shrinkToFit="1"/>
    </xf>
    <xf numFmtId="4" fontId="100" fillId="36" borderId="12" xfId="0" applyNumberFormat="1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2" fontId="9" fillId="42" borderId="11" xfId="0" applyNumberFormat="1" applyFont="1" applyFill="1" applyBorder="1" applyAlignment="1">
      <alignment horizontal="center" vertical="center" wrapText="1"/>
    </xf>
    <xf numFmtId="2" fontId="9" fillId="42" borderId="11" xfId="67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 shrinkToFit="1"/>
    </xf>
    <xf numFmtId="0" fontId="24" fillId="39" borderId="11" xfId="67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distributed" wrapText="1"/>
    </xf>
    <xf numFmtId="2" fontId="91" fillId="0" borderId="0" xfId="0" applyNumberFormat="1" applyFont="1" applyFill="1" applyAlignment="1">
      <alignment vertical="top" wrapText="1"/>
    </xf>
    <xf numFmtId="0" fontId="25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5" fillId="0" borderId="11" xfId="20" applyFont="1" applyFill="1" applyBorder="1" applyAlignment="1">
      <alignment horizontal="center" vertical="center" wrapText="1"/>
    </xf>
    <xf numFmtId="0" fontId="25" fillId="0" borderId="11" xfId="67" applyNumberFormat="1" applyFont="1" applyFill="1" applyBorder="1" applyAlignment="1">
      <alignment horizontal="center" vertical="center" wrapText="1"/>
    </xf>
    <xf numFmtId="2" fontId="99" fillId="36" borderId="11" xfId="0" applyNumberFormat="1" applyFont="1" applyFill="1" applyBorder="1" applyAlignment="1">
      <alignment horizontal="center" vertical="center" wrapText="1"/>
    </xf>
    <xf numFmtId="2" fontId="99" fillId="39" borderId="11" xfId="0" applyNumberFormat="1" applyFont="1" applyFill="1" applyBorder="1" applyAlignment="1">
      <alignment horizontal="center" vertical="center" wrapText="1"/>
    </xf>
    <xf numFmtId="2" fontId="99" fillId="0" borderId="11" xfId="0" applyNumberFormat="1" applyFont="1" applyFill="1" applyBorder="1" applyAlignment="1">
      <alignment horizontal="center" vertical="center" wrapText="1"/>
    </xf>
    <xf numFmtId="2" fontId="99" fillId="0" borderId="11" xfId="67" applyNumberFormat="1" applyFont="1" applyFill="1" applyBorder="1" applyAlignment="1">
      <alignment horizontal="center" vertical="center" wrapText="1"/>
    </xf>
    <xf numFmtId="2" fontId="99" fillId="36" borderId="11" xfId="67" applyNumberFormat="1" applyFont="1" applyFill="1" applyBorder="1" applyAlignment="1">
      <alignment horizontal="left" vertical="center" wrapText="1"/>
    </xf>
    <xf numFmtId="2" fontId="99" fillId="39" borderId="11" xfId="67" applyNumberFormat="1" applyFont="1" applyFill="1" applyBorder="1" applyAlignment="1">
      <alignment horizontal="center" vertical="center" wrapText="1"/>
    </xf>
    <xf numFmtId="173" fontId="99" fillId="36" borderId="11" xfId="67" applyNumberFormat="1" applyFont="1" applyFill="1" applyBorder="1" applyAlignment="1">
      <alignment horizontal="center" vertical="center" wrapText="1"/>
    </xf>
    <xf numFmtId="173" fontId="99" fillId="36" borderId="11" xfId="0" applyNumberFormat="1" applyFont="1" applyFill="1" applyBorder="1" applyAlignment="1">
      <alignment horizontal="center" vertical="center" wrapText="1"/>
    </xf>
    <xf numFmtId="173" fontId="99" fillId="0" borderId="11" xfId="67" applyNumberFormat="1" applyFont="1" applyFill="1" applyBorder="1" applyAlignment="1">
      <alignment horizontal="center" vertical="center" wrapText="1"/>
    </xf>
    <xf numFmtId="2" fontId="38" fillId="36" borderId="11" xfId="67" applyNumberFormat="1" applyFont="1" applyFill="1" applyBorder="1" applyAlignment="1">
      <alignment horizontal="center" vertical="center" wrapText="1"/>
    </xf>
    <xf numFmtId="2" fontId="38" fillId="37" borderId="11" xfId="45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8" fillId="37" borderId="12" xfId="0" applyNumberFormat="1" applyFont="1" applyFill="1" applyBorder="1" applyAlignment="1">
      <alignment horizontal="center" vertical="center" wrapText="1"/>
    </xf>
    <xf numFmtId="173" fontId="4" fillId="0" borderId="22" xfId="67" applyNumberFormat="1" applyFont="1" applyFill="1" applyBorder="1" applyAlignment="1">
      <alignment horizontal="center" vertical="center" wrapText="1"/>
    </xf>
    <xf numFmtId="2" fontId="24" fillId="34" borderId="11" xfId="0" applyNumberFormat="1" applyFont="1" applyFill="1" applyBorder="1" applyAlignment="1">
      <alignment horizontal="center" vertical="center" wrapText="1"/>
    </xf>
    <xf numFmtId="2" fontId="4" fillId="34" borderId="11" xfId="67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184" fontId="9" fillId="36" borderId="11" xfId="67" applyNumberFormat="1" applyFont="1" applyFill="1" applyBorder="1" applyAlignment="1">
      <alignment horizontal="center" vertical="center" wrapText="1"/>
    </xf>
    <xf numFmtId="173" fontId="9" fillId="0" borderId="11" xfId="67" applyNumberFormat="1" applyFont="1" applyFill="1" applyBorder="1" applyAlignment="1">
      <alignment horizontal="center" vertical="center" wrapText="1"/>
    </xf>
    <xf numFmtId="2" fontId="24" fillId="39" borderId="25" xfId="67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49" fontId="99" fillId="0" borderId="11" xfId="58" applyNumberFormat="1" applyFont="1" applyFill="1" applyBorder="1" applyAlignment="1">
      <alignment horizontal="center" vertical="center"/>
      <protection/>
    </xf>
    <xf numFmtId="0" fontId="99" fillId="0" borderId="2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36" borderId="11" xfId="58" applyNumberFormat="1" applyFont="1" applyFill="1" applyBorder="1" applyAlignment="1">
      <alignment horizontal="center" vertical="center"/>
      <protection/>
    </xf>
    <xf numFmtId="49" fontId="9" fillId="39" borderId="11" xfId="58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0" borderId="20" xfId="21" applyFont="1" applyFill="1" applyBorder="1" applyAlignment="1">
      <alignment horizontal="center" vertical="distributed" wrapText="1"/>
    </xf>
    <xf numFmtId="0" fontId="9" fillId="0" borderId="20" xfId="67" applyNumberFormat="1" applyFont="1" applyFill="1" applyBorder="1" applyAlignment="1">
      <alignment horizontal="center" vertical="center" wrapText="1"/>
    </xf>
    <xf numFmtId="0" fontId="7" fillId="0" borderId="20" xfId="20" applyFont="1" applyFill="1" applyBorder="1" applyAlignment="1">
      <alignment horizontal="center" vertical="center" wrapText="1"/>
    </xf>
    <xf numFmtId="0" fontId="7" fillId="0" borderId="20" xfId="67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49" fontId="9" fillId="0" borderId="20" xfId="58" applyNumberFormat="1" applyFont="1" applyFill="1" applyBorder="1" applyAlignment="1">
      <alignment horizontal="center" vertical="center"/>
      <protection/>
    </xf>
    <xf numFmtId="0" fontId="7" fillId="39" borderId="11" xfId="0" applyFont="1" applyFill="1" applyBorder="1" applyAlignment="1">
      <alignment horizontal="center" vertical="center" wrapText="1"/>
    </xf>
    <xf numFmtId="2" fontId="96" fillId="0" borderId="0" xfId="0" applyNumberFormat="1" applyFont="1" applyFill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49" fontId="13" fillId="36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173" fontId="24" fillId="0" borderId="11" xfId="67" applyNumberFormat="1" applyFont="1" applyFill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0" fontId="14" fillId="36" borderId="11" xfId="2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36" borderId="11" xfId="21" applyFont="1" applyFill="1" applyBorder="1" applyAlignment="1">
      <alignment horizontal="center" vertical="top" wrapText="1"/>
    </xf>
    <xf numFmtId="0" fontId="13" fillId="36" borderId="11" xfId="0" applyFont="1" applyFill="1" applyBorder="1" applyAlignment="1">
      <alignment horizontal="center" vertical="center" wrapText="1"/>
    </xf>
    <xf numFmtId="49" fontId="13" fillId="36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102" fillId="0" borderId="0" xfId="0" applyFont="1" applyFill="1" applyAlignment="1">
      <alignment vertical="top" wrapText="1"/>
    </xf>
    <xf numFmtId="0" fontId="13" fillId="36" borderId="18" xfId="0" applyFont="1" applyFill="1" applyBorder="1" applyAlignment="1">
      <alignment horizontal="center" vertical="center"/>
    </xf>
    <xf numFmtId="0" fontId="21" fillId="36" borderId="12" xfId="21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14" fillId="34" borderId="20" xfId="2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4" fillId="34" borderId="28" xfId="21" applyFont="1" applyFill="1" applyBorder="1" applyAlignment="1">
      <alignment horizontal="center" vertical="top" wrapText="1"/>
    </xf>
    <xf numFmtId="0" fontId="13" fillId="34" borderId="29" xfId="0" applyFont="1" applyFill="1" applyBorder="1" applyAlignment="1">
      <alignment horizontal="center" vertical="center"/>
    </xf>
    <xf numFmtId="0" fontId="12" fillId="34" borderId="30" xfId="67" applyNumberFormat="1" applyFont="1" applyFill="1" applyBorder="1" applyAlignment="1">
      <alignment horizontal="center" vertical="center" wrapText="1"/>
    </xf>
    <xf numFmtId="2" fontId="24" fillId="34" borderId="23" xfId="67" applyNumberFormat="1" applyFont="1" applyFill="1" applyBorder="1" applyAlignment="1">
      <alignment horizontal="center" vertical="center" wrapText="1"/>
    </xf>
    <xf numFmtId="0" fontId="21" fillId="0" borderId="12" xfId="44" applyNumberFormat="1" applyFont="1" applyFill="1" applyBorder="1" applyAlignment="1">
      <alignment horizontal="center" vertical="center" wrapText="1"/>
    </xf>
    <xf numFmtId="0" fontId="12" fillId="0" borderId="31" xfId="67" applyNumberFormat="1" applyFont="1" applyFill="1" applyBorder="1" applyAlignment="1">
      <alignment horizontal="center" vertical="center" wrapText="1"/>
    </xf>
    <xf numFmtId="2" fontId="4" fillId="0" borderId="19" xfId="67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28" fillId="0" borderId="12" xfId="44" applyNumberFormat="1" applyFont="1" applyFill="1" applyBorder="1" applyAlignment="1">
      <alignment horizontal="center" vertical="center" wrapText="1"/>
    </xf>
    <xf numFmtId="0" fontId="24" fillId="36" borderId="11" xfId="44" applyNumberFormat="1" applyFont="1" applyFill="1" applyBorder="1" applyAlignment="1">
      <alignment horizontal="center" vertical="top" wrapText="1"/>
    </xf>
    <xf numFmtId="0" fontId="13" fillId="36" borderId="17" xfId="0" applyFont="1" applyFill="1" applyBorder="1" applyAlignment="1">
      <alignment horizontal="center" vertical="center"/>
    </xf>
    <xf numFmtId="0" fontId="24" fillId="34" borderId="20" xfId="44" applyNumberFormat="1" applyFont="1" applyFill="1" applyBorder="1" applyAlignment="1">
      <alignment horizontal="center" vertical="top" wrapText="1"/>
    </xf>
    <xf numFmtId="0" fontId="7" fillId="0" borderId="12" xfId="21" applyFont="1" applyFill="1" applyBorder="1" applyAlignment="1">
      <alignment horizontal="center" vertical="center" wrapText="1"/>
    </xf>
    <xf numFmtId="0" fontId="12" fillId="0" borderId="18" xfId="67" applyNumberFormat="1" applyFont="1" applyFill="1" applyBorder="1" applyAlignment="1">
      <alignment horizontal="center" vertical="center" wrapText="1"/>
    </xf>
    <xf numFmtId="0" fontId="24" fillId="36" borderId="11" xfId="21" applyFont="1" applyFill="1" applyBorder="1" applyAlignment="1">
      <alignment horizontal="center" vertical="center" wrapText="1"/>
    </xf>
    <xf numFmtId="0" fontId="24" fillId="34" borderId="20" xfId="21" applyFont="1" applyFill="1" applyBorder="1" applyAlignment="1">
      <alignment horizontal="center" vertical="center" wrapText="1"/>
    </xf>
    <xf numFmtId="0" fontId="12" fillId="34" borderId="20" xfId="67" applyNumberFormat="1" applyFont="1" applyFill="1" applyBorder="1" applyAlignment="1">
      <alignment horizontal="center" vertical="center" wrapText="1"/>
    </xf>
    <xf numFmtId="2" fontId="24" fillId="34" borderId="26" xfId="67" applyNumberFormat="1" applyFont="1" applyFill="1" applyBorder="1" applyAlignment="1">
      <alignment horizontal="center" vertical="center" wrapText="1"/>
    </xf>
    <xf numFmtId="0" fontId="12" fillId="0" borderId="12" xfId="67" applyNumberFormat="1" applyFont="1" applyFill="1" applyBorder="1" applyAlignment="1">
      <alignment horizontal="center" vertical="center" wrapText="1"/>
    </xf>
    <xf numFmtId="2" fontId="4" fillId="0" borderId="31" xfId="67" applyNumberFormat="1" applyFont="1" applyFill="1" applyBorder="1" applyAlignment="1">
      <alignment horizontal="center" vertical="center" wrapText="1"/>
    </xf>
    <xf numFmtId="0" fontId="24" fillId="36" borderId="11" xfId="21" applyFont="1" applyFill="1" applyBorder="1" applyAlignment="1">
      <alignment horizontal="center" vertical="top" wrapText="1"/>
    </xf>
    <xf numFmtId="0" fontId="24" fillId="34" borderId="20" xfId="21" applyFont="1" applyFill="1" applyBorder="1" applyAlignment="1">
      <alignment horizontal="center" vertical="top" wrapText="1"/>
    </xf>
    <xf numFmtId="49" fontId="13" fillId="34" borderId="27" xfId="0" applyNumberFormat="1" applyFont="1" applyFill="1" applyBorder="1" applyAlignment="1">
      <alignment horizontal="center" vertical="center"/>
    </xf>
    <xf numFmtId="0" fontId="12" fillId="0" borderId="30" xfId="67" applyNumberFormat="1" applyFont="1" applyFill="1" applyBorder="1" applyAlignment="1">
      <alignment horizontal="center" vertical="center" wrapText="1"/>
    </xf>
    <xf numFmtId="49" fontId="12" fillId="36" borderId="11" xfId="0" applyNumberFormat="1" applyFont="1" applyFill="1" applyBorder="1" applyAlignment="1">
      <alignment horizontal="center" vertical="center"/>
    </xf>
    <xf numFmtId="0" fontId="12" fillId="36" borderId="20" xfId="67" applyNumberFormat="1" applyFont="1" applyFill="1" applyBorder="1" applyAlignment="1">
      <alignment horizontal="center" vertical="center" wrapText="1"/>
    </xf>
    <xf numFmtId="2" fontId="24" fillId="36" borderId="26" xfId="67" applyNumberFormat="1" applyFont="1" applyFill="1" applyBorder="1" applyAlignment="1">
      <alignment horizontal="center" vertical="center" wrapText="1"/>
    </xf>
    <xf numFmtId="0" fontId="30" fillId="36" borderId="0" xfId="0" applyFont="1" applyFill="1" applyAlignment="1">
      <alignment vertical="top" wrapText="1"/>
    </xf>
    <xf numFmtId="0" fontId="12" fillId="0" borderId="28" xfId="67" applyNumberFormat="1" applyFont="1" applyFill="1" applyBorder="1" applyAlignment="1">
      <alignment horizontal="center" vertical="center" wrapText="1"/>
    </xf>
    <xf numFmtId="2" fontId="4" fillId="0" borderId="30" xfId="67" applyNumberFormat="1" applyFont="1" applyFill="1" applyBorder="1" applyAlignment="1">
      <alignment horizontal="center" vertical="center" wrapText="1"/>
    </xf>
    <xf numFmtId="2" fontId="24" fillId="0" borderId="11" xfId="67" applyNumberFormat="1" applyFont="1" applyFill="1" applyBorder="1" applyAlignment="1">
      <alignment horizontal="center" vertical="center" wrapText="1"/>
    </xf>
    <xf numFmtId="49" fontId="12" fillId="36" borderId="17" xfId="58" applyNumberFormat="1" applyFont="1" applyFill="1" applyBorder="1" applyAlignment="1">
      <alignment horizontal="center" vertical="center"/>
      <protection/>
    </xf>
    <xf numFmtId="49" fontId="12" fillId="36" borderId="11" xfId="58" applyNumberFormat="1" applyFont="1" applyFill="1" applyBorder="1" applyAlignment="1">
      <alignment horizontal="center" vertical="center"/>
      <protection/>
    </xf>
    <xf numFmtId="0" fontId="7" fillId="36" borderId="11" xfId="0" applyFont="1" applyFill="1" applyBorder="1" applyAlignment="1">
      <alignment horizontal="center" vertical="center" wrapText="1"/>
    </xf>
    <xf numFmtId="0" fontId="24" fillId="7" borderId="11" xfId="21" applyFont="1" applyFill="1" applyBorder="1" applyAlignment="1">
      <alignment horizontal="center" vertical="distributed" wrapText="1"/>
    </xf>
    <xf numFmtId="0" fontId="13" fillId="7" borderId="17" xfId="0" applyFont="1" applyFill="1" applyBorder="1" applyAlignment="1">
      <alignment horizontal="center" vertical="center"/>
    </xf>
    <xf numFmtId="2" fontId="24" fillId="7" borderId="11" xfId="67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2" fontId="24" fillId="7" borderId="19" xfId="67" applyNumberFormat="1" applyFont="1" applyFill="1" applyBorder="1" applyAlignment="1">
      <alignment horizontal="center" vertical="center" wrapText="1"/>
    </xf>
    <xf numFmtId="0" fontId="8" fillId="7" borderId="11" xfId="2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/>
    </xf>
    <xf numFmtId="0" fontId="13" fillId="7" borderId="12" xfId="67" applyNumberFormat="1" applyFont="1" applyFill="1" applyBorder="1" applyAlignment="1">
      <alignment horizontal="center" vertical="center" wrapText="1"/>
    </xf>
    <xf numFmtId="2" fontId="24" fillId="7" borderId="31" xfId="67" applyNumberFormat="1" applyFont="1" applyFill="1" applyBorder="1" applyAlignment="1">
      <alignment horizontal="center" vertical="center" wrapText="1"/>
    </xf>
    <xf numFmtId="49" fontId="13" fillId="7" borderId="18" xfId="58" applyNumberFormat="1" applyFont="1" applyFill="1" applyBorder="1" applyAlignment="1">
      <alignment horizontal="center" vertical="center"/>
      <protection/>
    </xf>
    <xf numFmtId="0" fontId="12" fillId="36" borderId="18" xfId="67" applyNumberFormat="1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12" fillId="34" borderId="28" xfId="67" applyNumberFormat="1" applyFont="1" applyFill="1" applyBorder="1" applyAlignment="1">
      <alignment horizontal="center" vertical="center" wrapText="1"/>
    </xf>
    <xf numFmtId="2" fontId="24" fillId="34" borderId="30" xfId="67" applyNumberFormat="1" applyFont="1" applyFill="1" applyBorder="1" applyAlignment="1">
      <alignment horizontal="center" vertical="center" wrapText="1"/>
    </xf>
    <xf numFmtId="0" fontId="21" fillId="0" borderId="12" xfId="21" applyFont="1" applyFill="1" applyBorder="1" applyAlignment="1">
      <alignment horizontal="center" vertical="center" wrapText="1"/>
    </xf>
    <xf numFmtId="49" fontId="27" fillId="0" borderId="18" xfId="58" applyNumberFormat="1" applyFont="1" applyFill="1" applyBorder="1" applyAlignment="1">
      <alignment horizontal="center" vertical="center"/>
      <protection/>
    </xf>
    <xf numFmtId="0" fontId="28" fillId="0" borderId="12" xfId="21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2" fillId="34" borderId="27" xfId="67" applyNumberFormat="1" applyFont="1" applyFill="1" applyBorder="1" applyAlignment="1">
      <alignment horizontal="center" vertical="center" wrapText="1"/>
    </xf>
    <xf numFmtId="0" fontId="14" fillId="34" borderId="20" xfId="21" applyFont="1" applyFill="1" applyBorder="1" applyAlignment="1">
      <alignment horizontal="center" vertical="center" wrapText="1"/>
    </xf>
    <xf numFmtId="49" fontId="27" fillId="0" borderId="29" xfId="58" applyNumberFormat="1" applyFont="1" applyFill="1" applyBorder="1" applyAlignment="1">
      <alignment horizontal="center" vertical="center"/>
      <protection/>
    </xf>
    <xf numFmtId="2" fontId="4" fillId="0" borderId="28" xfId="67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24" fillId="36" borderId="11" xfId="0" applyNumberFormat="1" applyFont="1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center" vertical="distributed" wrapText="1"/>
    </xf>
    <xf numFmtId="0" fontId="9" fillId="0" borderId="11" xfId="21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left" wrapText="1"/>
      <protection/>
    </xf>
    <xf numFmtId="0" fontId="6" fillId="0" borderId="0" xfId="57" applyFont="1" applyBorder="1" applyAlignment="1">
      <alignment horizontal="left"/>
      <protection/>
    </xf>
    <xf numFmtId="0" fontId="5" fillId="0" borderId="20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left"/>
      <protection/>
    </xf>
    <xf numFmtId="0" fontId="5" fillId="0" borderId="0" xfId="57" applyFont="1" applyFill="1" applyAlignment="1">
      <alignment horizontal="left" wrapText="1"/>
      <protection/>
    </xf>
    <xf numFmtId="0" fontId="5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/>
      <protection/>
    </xf>
    <xf numFmtId="0" fontId="5" fillId="0" borderId="14" xfId="57" applyFont="1" applyFill="1" applyBorder="1" applyAlignment="1">
      <alignment horizontal="left" wrapText="1"/>
      <protection/>
    </xf>
    <xf numFmtId="0" fontId="5" fillId="0" borderId="21" xfId="57" applyFont="1" applyFill="1" applyBorder="1" applyAlignment="1">
      <alignment horizontal="left" wrapText="1"/>
      <protection/>
    </xf>
    <xf numFmtId="0" fontId="5" fillId="0" borderId="17" xfId="57" applyFont="1" applyFill="1" applyBorder="1" applyAlignment="1">
      <alignment horizontal="left" wrapText="1"/>
      <protection/>
    </xf>
    <xf numFmtId="0" fontId="13" fillId="0" borderId="14" xfId="57" applyFont="1" applyFill="1" applyBorder="1" applyAlignment="1">
      <alignment horizontal="left" vertical="center"/>
      <protection/>
    </xf>
    <xf numFmtId="0" fontId="13" fillId="0" borderId="21" xfId="57" applyFont="1" applyFill="1" applyBorder="1" applyAlignment="1">
      <alignment horizontal="left" vertical="center"/>
      <protection/>
    </xf>
    <xf numFmtId="0" fontId="13" fillId="0" borderId="17" xfId="57" applyFont="1" applyFill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vertical="center" wrapText="1"/>
      <protection/>
    </xf>
    <xf numFmtId="49" fontId="5" fillId="0" borderId="17" xfId="57" applyNumberFormat="1" applyFont="1" applyBorder="1" applyAlignment="1">
      <alignment vertical="center"/>
      <protection/>
    </xf>
    <xf numFmtId="0" fontId="6" fillId="0" borderId="0" xfId="57" applyFont="1" applyFill="1" applyAlignment="1">
      <alignment horizontal="left" wrapText="1"/>
      <protection/>
    </xf>
    <xf numFmtId="0" fontId="5" fillId="0" borderId="11" xfId="57" applyFont="1" applyFill="1" applyBorder="1" applyAlignment="1">
      <alignment horizontal="center" wrapText="1"/>
      <protection/>
    </xf>
    <xf numFmtId="0" fontId="5" fillId="0" borderId="11" xfId="57" applyFont="1" applyFill="1" applyBorder="1" applyAlignment="1">
      <alignment horizontal="center"/>
      <protection/>
    </xf>
    <xf numFmtId="49" fontId="5" fillId="0" borderId="12" xfId="57" applyNumberFormat="1" applyFont="1" applyFill="1" applyBorder="1" applyAlignment="1">
      <alignment horizontal="center" vertical="center" wrapText="1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wrapText="1"/>
      <protection/>
    </xf>
    <xf numFmtId="0" fontId="5" fillId="0" borderId="12" xfId="57" applyFont="1" applyFill="1" applyBorder="1" applyAlignment="1">
      <alignment horizontal="center"/>
      <protection/>
    </xf>
    <xf numFmtId="0" fontId="5" fillId="0" borderId="32" xfId="57" applyFont="1" applyFill="1" applyBorder="1" applyAlignment="1">
      <alignment horizontal="center" vertical="center" wrapText="1"/>
      <protection/>
    </xf>
    <xf numFmtId="0" fontId="5" fillId="0" borderId="33" xfId="57" applyFont="1" applyFill="1" applyBorder="1" applyAlignment="1">
      <alignment horizontal="center" vertical="center" wrapText="1"/>
      <protection/>
    </xf>
    <xf numFmtId="0" fontId="5" fillId="0" borderId="27" xfId="57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34" xfId="57" applyFont="1" applyFill="1" applyBorder="1" applyAlignment="1">
      <alignment horizontal="center" vertical="center" wrapText="1"/>
      <protection/>
    </xf>
    <xf numFmtId="0" fontId="5" fillId="0" borderId="18" xfId="57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35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distributed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distributed" wrapText="1"/>
    </xf>
    <xf numFmtId="0" fontId="0" fillId="0" borderId="21" xfId="0" applyBorder="1" applyAlignment="1">
      <alignment horizontal="center" vertical="distributed" wrapText="1"/>
    </xf>
    <xf numFmtId="0" fontId="12" fillId="0" borderId="21" xfId="0" applyFont="1" applyFill="1" applyBorder="1" applyAlignment="1">
      <alignment horizontal="center" vertical="distributed" wrapText="1"/>
    </xf>
    <xf numFmtId="0" fontId="12" fillId="0" borderId="17" xfId="0" applyFont="1" applyFill="1" applyBorder="1" applyAlignment="1">
      <alignment horizontal="center" vertical="distributed" wrapText="1"/>
    </xf>
    <xf numFmtId="0" fontId="13" fillId="0" borderId="14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right" vertical="center"/>
    </xf>
    <xf numFmtId="49" fontId="12" fillId="32" borderId="20" xfId="0" applyNumberFormat="1" applyFont="1" applyFill="1" applyBorder="1" applyAlignment="1">
      <alignment horizontal="center" vertical="center" wrapText="1" shrinkToFit="1"/>
    </xf>
    <xf numFmtId="49" fontId="12" fillId="32" borderId="28" xfId="0" applyNumberFormat="1" applyFont="1" applyFill="1" applyBorder="1" applyAlignment="1">
      <alignment horizontal="center" vertical="center" wrapText="1" shrinkToFit="1"/>
    </xf>
    <xf numFmtId="49" fontId="12" fillId="32" borderId="12" xfId="0" applyNumberFormat="1" applyFont="1" applyFill="1" applyBorder="1" applyAlignment="1">
      <alignment horizontal="center" vertical="center" wrapText="1" shrinkToFi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2" fillId="0" borderId="0" xfId="0" applyFont="1" applyFill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3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49" fontId="9" fillId="32" borderId="20" xfId="0" applyNumberFormat="1" applyFont="1" applyFill="1" applyBorder="1" applyAlignment="1">
      <alignment horizontal="center" vertical="center" wrapText="1" shrinkToFit="1"/>
    </xf>
    <xf numFmtId="49" fontId="9" fillId="32" borderId="28" xfId="0" applyNumberFormat="1" applyFont="1" applyFill="1" applyBorder="1" applyAlignment="1">
      <alignment horizontal="center" vertical="center" wrapText="1" shrinkToFit="1"/>
    </xf>
    <xf numFmtId="49" fontId="9" fillId="32" borderId="12" xfId="0" applyNumberFormat="1" applyFont="1" applyFill="1" applyBorder="1" applyAlignment="1">
      <alignment horizontal="center" vertical="center" wrapText="1" shrinkToFit="1"/>
    </xf>
    <xf numFmtId="4" fontId="12" fillId="32" borderId="11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Обычный_Приложение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6"/>
      <c r="B1" s="6"/>
      <c r="C1" s="6"/>
      <c r="D1" s="6"/>
      <c r="E1" s="6"/>
      <c r="F1" s="6"/>
      <c r="G1" s="6"/>
      <c r="H1" s="528" t="s">
        <v>27</v>
      </c>
      <c r="I1" s="528"/>
      <c r="J1" s="528"/>
    </row>
    <row r="2" spans="1:10" ht="34.5" customHeight="1">
      <c r="A2" s="6"/>
      <c r="B2" s="6"/>
      <c r="C2" s="6"/>
      <c r="D2" s="6"/>
      <c r="E2" s="6"/>
      <c r="F2" s="6"/>
      <c r="G2" s="529" t="s">
        <v>61</v>
      </c>
      <c r="H2" s="530"/>
      <c r="I2" s="530"/>
      <c r="J2" s="530"/>
    </row>
    <row r="3" spans="1:10" ht="19.5" customHeight="1">
      <c r="A3" s="6"/>
      <c r="B3" s="6"/>
      <c r="C3" s="6"/>
      <c r="D3" s="6"/>
      <c r="E3" s="6"/>
      <c r="F3" s="6"/>
      <c r="G3" s="528" t="s">
        <v>43</v>
      </c>
      <c r="H3" s="528"/>
      <c r="I3" s="528"/>
      <c r="J3" s="528"/>
    </row>
    <row r="4" spans="1:10" ht="19.5" customHeight="1">
      <c r="A4" s="6"/>
      <c r="B4" s="6"/>
      <c r="C4" s="6"/>
      <c r="D4" s="6"/>
      <c r="E4" s="6"/>
      <c r="F4" s="6"/>
      <c r="G4" s="528" t="s">
        <v>63</v>
      </c>
      <c r="H4" s="528"/>
      <c r="I4" s="528"/>
      <c r="J4" s="528"/>
    </row>
    <row r="5" spans="1:10" ht="15">
      <c r="A5" s="6"/>
      <c r="B5" s="6"/>
      <c r="C5" s="6"/>
      <c r="D5" s="6"/>
      <c r="E5" s="6"/>
      <c r="F5" s="6"/>
      <c r="G5" s="528" t="s">
        <v>41</v>
      </c>
      <c r="H5" s="528"/>
      <c r="I5" s="528" t="s">
        <v>58</v>
      </c>
      <c r="J5" s="528"/>
    </row>
    <row r="6" spans="1:10" ht="15" hidden="1">
      <c r="A6" s="6"/>
      <c r="B6" s="6"/>
      <c r="C6" s="6"/>
      <c r="D6" s="6"/>
      <c r="E6" s="6"/>
      <c r="F6" s="6"/>
      <c r="G6" s="6"/>
      <c r="H6" s="6"/>
      <c r="I6" s="7"/>
      <c r="J6" s="8"/>
    </row>
    <row r="7" spans="1:10" ht="59.25" customHeight="1">
      <c r="A7" s="531" t="s">
        <v>62</v>
      </c>
      <c r="B7" s="532"/>
      <c r="C7" s="532"/>
      <c r="D7" s="532"/>
      <c r="E7" s="532"/>
      <c r="F7" s="532"/>
      <c r="G7" s="532"/>
      <c r="H7" s="532"/>
      <c r="I7" s="532"/>
      <c r="J7" s="532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0.75" customHeight="1">
      <c r="A9" s="9" t="s">
        <v>34</v>
      </c>
      <c r="B9" s="524" t="s">
        <v>65</v>
      </c>
      <c r="C9" s="525"/>
      <c r="D9" s="525"/>
      <c r="E9" s="525"/>
      <c r="F9" s="525"/>
      <c r="G9" s="525"/>
      <c r="H9" s="525"/>
      <c r="I9" s="525"/>
      <c r="J9" s="525"/>
    </row>
    <row r="10" spans="1:10" ht="30.75" customHeight="1">
      <c r="A10" s="555" t="s">
        <v>39</v>
      </c>
      <c r="B10" s="557" t="s">
        <v>28</v>
      </c>
      <c r="C10" s="557"/>
      <c r="D10" s="557" t="s">
        <v>29</v>
      </c>
      <c r="E10" s="554" t="s">
        <v>55</v>
      </c>
      <c r="F10" s="554"/>
      <c r="G10" s="554"/>
      <c r="H10" s="554"/>
      <c r="I10" s="526" t="s">
        <v>30</v>
      </c>
      <c r="J10" s="526" t="s">
        <v>31</v>
      </c>
    </row>
    <row r="11" spans="1:10" ht="69" customHeight="1" thickBot="1">
      <c r="A11" s="556"/>
      <c r="B11" s="557"/>
      <c r="C11" s="557"/>
      <c r="D11" s="557"/>
      <c r="E11" s="10" t="s">
        <v>52</v>
      </c>
      <c r="F11" s="10" t="s">
        <v>53</v>
      </c>
      <c r="G11" s="10" t="s">
        <v>54</v>
      </c>
      <c r="H11" s="10" t="s">
        <v>66</v>
      </c>
      <c r="I11" s="527"/>
      <c r="J11" s="527"/>
    </row>
    <row r="12" spans="1:10" ht="167.25" customHeight="1">
      <c r="A12" s="11" t="s">
        <v>32</v>
      </c>
      <c r="B12" s="544" t="s">
        <v>37</v>
      </c>
      <c r="C12" s="545"/>
      <c r="D12" s="12" t="s">
        <v>44</v>
      </c>
      <c r="E12" s="12"/>
      <c r="F12" s="13"/>
      <c r="G12" s="13"/>
      <c r="H12" s="13"/>
      <c r="I12" s="14" t="s">
        <v>45</v>
      </c>
      <c r="J12" s="15" t="s">
        <v>46</v>
      </c>
    </row>
    <row r="13" spans="1:10" ht="30.75" customHeight="1">
      <c r="A13" s="11"/>
      <c r="B13" s="539" t="s">
        <v>47</v>
      </c>
      <c r="C13" s="540"/>
      <c r="D13" s="11"/>
      <c r="E13" s="21" t="s">
        <v>64</v>
      </c>
      <c r="F13" s="22" t="s">
        <v>36</v>
      </c>
      <c r="G13" s="22" t="s">
        <v>36</v>
      </c>
      <c r="H13" s="13" t="s">
        <v>67</v>
      </c>
      <c r="I13" s="16"/>
      <c r="J13" s="17"/>
    </row>
    <row r="14" spans="1:10" ht="15">
      <c r="A14" s="6"/>
      <c r="B14" s="6"/>
      <c r="C14" s="6"/>
      <c r="D14" s="6"/>
      <c r="E14" s="6"/>
      <c r="F14" s="6"/>
      <c r="G14" s="6"/>
      <c r="H14" s="6"/>
      <c r="I14" s="6"/>
      <c r="J14" s="18"/>
    </row>
    <row r="15" spans="1:10" ht="45.75" customHeight="1">
      <c r="A15" s="19" t="s">
        <v>48</v>
      </c>
      <c r="B15" s="541" t="s">
        <v>69</v>
      </c>
      <c r="C15" s="528"/>
      <c r="D15" s="528"/>
      <c r="E15" s="528"/>
      <c r="F15" s="528"/>
      <c r="G15" s="528"/>
      <c r="H15" s="528"/>
      <c r="I15" s="528"/>
      <c r="J15" s="528"/>
    </row>
    <row r="16" spans="1:10" ht="50.25" customHeight="1">
      <c r="A16" s="548" t="s">
        <v>49</v>
      </c>
      <c r="B16" s="549"/>
      <c r="C16" s="549"/>
      <c r="D16" s="549"/>
      <c r="E16" s="549"/>
      <c r="F16" s="549"/>
      <c r="G16" s="550"/>
      <c r="H16" s="546" t="s">
        <v>56</v>
      </c>
      <c r="I16" s="542" t="s">
        <v>57</v>
      </c>
      <c r="J16" s="542" t="s">
        <v>68</v>
      </c>
    </row>
    <row r="17" spans="1:10" ht="120.75" customHeight="1">
      <c r="A17" s="551"/>
      <c r="B17" s="552"/>
      <c r="C17" s="552"/>
      <c r="D17" s="552"/>
      <c r="E17" s="552"/>
      <c r="F17" s="552"/>
      <c r="G17" s="553"/>
      <c r="H17" s="547"/>
      <c r="I17" s="543"/>
      <c r="J17" s="543"/>
    </row>
    <row r="18" spans="1:10" ht="30" customHeight="1" hidden="1">
      <c r="A18" s="533" t="s">
        <v>50</v>
      </c>
      <c r="B18" s="534"/>
      <c r="C18" s="534"/>
      <c r="D18" s="534"/>
      <c r="E18" s="534"/>
      <c r="F18" s="534"/>
      <c r="G18" s="535"/>
      <c r="H18" s="20"/>
      <c r="I18" s="20"/>
      <c r="J18" s="20"/>
    </row>
    <row r="19" spans="1:10" ht="33.75" customHeight="1">
      <c r="A19" s="536" t="s">
        <v>51</v>
      </c>
      <c r="B19" s="537"/>
      <c r="C19" s="537"/>
      <c r="D19" s="537"/>
      <c r="E19" s="537"/>
      <c r="F19" s="537"/>
      <c r="G19" s="538"/>
      <c r="H19" s="23">
        <v>5800</v>
      </c>
      <c r="I19" s="23">
        <v>5800</v>
      </c>
      <c r="J19" s="23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3"/>
  <sheetViews>
    <sheetView tabSelected="1" zoomScalePageLayoutView="0" workbookViewId="0" topLeftCell="A1">
      <selection activeCell="E3" sqref="E3:L6"/>
    </sheetView>
  </sheetViews>
  <sheetFormatPr defaultColWidth="8.88671875" defaultRowHeight="12.75"/>
  <cols>
    <col min="4" max="4" width="5.5546875" style="0" customWidth="1"/>
    <col min="5" max="5" width="3.10546875" style="0" customWidth="1"/>
    <col min="6" max="6" width="3.88671875" style="0" hidden="1" customWidth="1"/>
    <col min="7" max="7" width="5.6640625" style="0" hidden="1" customWidth="1"/>
    <col min="8" max="9" width="8.77734375" style="0" hidden="1" customWidth="1"/>
    <col min="10" max="10" width="13.3359375" style="0" customWidth="1"/>
    <col min="11" max="11" width="11.77734375" style="0" bestFit="1" customWidth="1"/>
    <col min="12" max="12" width="12.10546875" style="0" customWidth="1"/>
  </cols>
  <sheetData>
    <row r="3" spans="1:12" ht="13.5" customHeight="1">
      <c r="A3" s="1"/>
      <c r="B3" s="24"/>
      <c r="C3" s="24"/>
      <c r="D3" s="24"/>
      <c r="E3" s="561" t="s">
        <v>516</v>
      </c>
      <c r="F3" s="561"/>
      <c r="G3" s="561"/>
      <c r="H3" s="561"/>
      <c r="I3" s="561"/>
      <c r="J3" s="561"/>
      <c r="K3" s="561"/>
      <c r="L3" s="561"/>
    </row>
    <row r="4" spans="1:12" ht="13.5" customHeight="1">
      <c r="A4" s="1"/>
      <c r="B4" s="1"/>
      <c r="C4" s="1"/>
      <c r="D4" s="1"/>
      <c r="E4" s="561"/>
      <c r="F4" s="561"/>
      <c r="G4" s="561"/>
      <c r="H4" s="561"/>
      <c r="I4" s="561"/>
      <c r="J4" s="561"/>
      <c r="K4" s="561"/>
      <c r="L4" s="561"/>
    </row>
    <row r="5" spans="1:12" ht="13.5" customHeight="1">
      <c r="A5" s="1"/>
      <c r="B5" s="1"/>
      <c r="C5" s="1"/>
      <c r="D5" s="1"/>
      <c r="E5" s="561"/>
      <c r="F5" s="561"/>
      <c r="G5" s="561"/>
      <c r="H5" s="561"/>
      <c r="I5" s="561"/>
      <c r="J5" s="561"/>
      <c r="K5" s="561"/>
      <c r="L5" s="561"/>
    </row>
    <row r="6" spans="1:12" ht="24.75" customHeight="1">
      <c r="A6" s="1"/>
      <c r="B6" s="1"/>
      <c r="C6" s="1"/>
      <c r="D6" s="1"/>
      <c r="E6" s="561"/>
      <c r="F6" s="561"/>
      <c r="G6" s="561"/>
      <c r="H6" s="561"/>
      <c r="I6" s="561"/>
      <c r="J6" s="561"/>
      <c r="K6" s="561"/>
      <c r="L6" s="561"/>
    </row>
    <row r="7" spans="1:12" ht="24.75" customHeight="1">
      <c r="A7" s="1"/>
      <c r="B7" s="1"/>
      <c r="C7" s="1"/>
      <c r="D7" s="1"/>
      <c r="E7" s="74"/>
      <c r="F7" s="74"/>
      <c r="G7" s="74"/>
      <c r="H7" s="74"/>
      <c r="I7" s="74"/>
      <c r="J7" s="74"/>
      <c r="K7" s="74"/>
      <c r="L7" s="74"/>
    </row>
    <row r="8" spans="1:12" ht="24.75" customHeight="1">
      <c r="A8" s="1"/>
      <c r="B8" s="1"/>
      <c r="C8" s="1"/>
      <c r="D8" s="1"/>
      <c r="E8" s="74"/>
      <c r="F8" s="74"/>
      <c r="G8" s="74"/>
      <c r="H8" s="74"/>
      <c r="I8" s="74"/>
      <c r="J8" s="74"/>
      <c r="K8" s="74"/>
      <c r="L8" s="74"/>
    </row>
    <row r="9" spans="1:12" ht="15">
      <c r="A9" s="1"/>
      <c r="B9" s="1"/>
      <c r="C9" s="1"/>
      <c r="D9" s="1"/>
      <c r="E9" s="1"/>
      <c r="F9" s="1"/>
      <c r="G9" s="2"/>
      <c r="H9" s="2"/>
      <c r="I9" s="2"/>
      <c r="J9" s="3"/>
      <c r="K9" s="1"/>
      <c r="L9" s="1"/>
    </row>
    <row r="10" spans="1:12" ht="15.75">
      <c r="A10" s="73"/>
      <c r="B10" s="576" t="s">
        <v>415</v>
      </c>
      <c r="C10" s="577"/>
      <c r="D10" s="577"/>
      <c r="E10" s="577"/>
      <c r="F10" s="577"/>
      <c r="G10" s="577"/>
      <c r="H10" s="577"/>
      <c r="I10" s="577"/>
      <c r="J10" s="577"/>
      <c r="K10" s="577"/>
      <c r="L10" s="73"/>
    </row>
    <row r="11" spans="1:12" ht="15.75">
      <c r="A11" s="73"/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73"/>
    </row>
    <row r="12" spans="1:12" ht="15.75">
      <c r="A12" s="73"/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73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4"/>
      <c r="K14" s="1"/>
      <c r="L14" s="24" t="s">
        <v>2</v>
      </c>
    </row>
    <row r="15" spans="1:12" ht="14.25">
      <c r="A15" s="573" t="s">
        <v>59</v>
      </c>
      <c r="B15" s="573"/>
      <c r="C15" s="573"/>
      <c r="D15" s="573"/>
      <c r="E15" s="573"/>
      <c r="F15" s="573"/>
      <c r="G15" s="573"/>
      <c r="H15" s="573"/>
      <c r="I15" s="573"/>
      <c r="J15" s="381" t="s">
        <v>393</v>
      </c>
      <c r="K15" s="381" t="s">
        <v>396</v>
      </c>
      <c r="L15" s="381" t="s">
        <v>409</v>
      </c>
    </row>
    <row r="16" spans="1:12" ht="15">
      <c r="A16" s="574" t="s">
        <v>40</v>
      </c>
      <c r="B16" s="574"/>
      <c r="C16" s="574"/>
      <c r="D16" s="574"/>
      <c r="E16" s="574"/>
      <c r="F16" s="574"/>
      <c r="G16" s="574"/>
      <c r="H16" s="574"/>
      <c r="I16" s="574"/>
      <c r="J16" s="97">
        <v>0</v>
      </c>
      <c r="K16" s="97">
        <v>0</v>
      </c>
      <c r="L16" s="97">
        <v>0</v>
      </c>
    </row>
    <row r="17" spans="1:12" ht="15">
      <c r="A17" s="575" t="s">
        <v>142</v>
      </c>
      <c r="B17" s="575"/>
      <c r="C17" s="575"/>
      <c r="D17" s="575"/>
      <c r="E17" s="575"/>
      <c r="F17" s="575"/>
      <c r="G17" s="575"/>
      <c r="H17" s="575"/>
      <c r="I17" s="575"/>
      <c r="J17" s="5"/>
      <c r="K17" s="5"/>
      <c r="L17" s="103"/>
    </row>
    <row r="18" spans="1:12" ht="15">
      <c r="A18" s="558" t="s">
        <v>278</v>
      </c>
      <c r="B18" s="559"/>
      <c r="C18" s="559"/>
      <c r="D18" s="559"/>
      <c r="E18" s="560"/>
      <c r="F18" s="179"/>
      <c r="G18" s="179"/>
      <c r="H18" s="179"/>
      <c r="I18" s="179"/>
      <c r="J18" s="180">
        <v>0</v>
      </c>
      <c r="K18" s="5"/>
      <c r="L18" s="103"/>
    </row>
    <row r="19" spans="1:12" ht="15">
      <c r="A19" s="562" t="s">
        <v>143</v>
      </c>
      <c r="B19" s="563"/>
      <c r="C19" s="563"/>
      <c r="D19" s="563"/>
      <c r="E19" s="563"/>
      <c r="F19" s="563"/>
      <c r="G19" s="563"/>
      <c r="H19" s="563"/>
      <c r="I19" s="563"/>
      <c r="J19" s="91">
        <v>0</v>
      </c>
      <c r="K19" s="91">
        <v>0</v>
      </c>
      <c r="L19" s="91">
        <v>0</v>
      </c>
    </row>
    <row r="20" spans="1:12" ht="15">
      <c r="A20" s="564" t="s">
        <v>24</v>
      </c>
      <c r="B20" s="565"/>
      <c r="C20" s="565"/>
      <c r="D20" s="565"/>
      <c r="E20" s="565"/>
      <c r="F20" s="565"/>
      <c r="G20" s="565"/>
      <c r="H20" s="565"/>
      <c r="I20" s="566"/>
      <c r="J20" s="91">
        <v>0</v>
      </c>
      <c r="K20" s="91">
        <v>0</v>
      </c>
      <c r="L20" s="91">
        <v>0</v>
      </c>
    </row>
    <row r="21" spans="1:12" ht="15">
      <c r="A21" s="567" t="s">
        <v>25</v>
      </c>
      <c r="B21" s="568"/>
      <c r="C21" s="568"/>
      <c r="D21" s="568"/>
      <c r="E21" s="568"/>
      <c r="F21" s="568"/>
      <c r="G21" s="568"/>
      <c r="H21" s="568"/>
      <c r="I21" s="569"/>
      <c r="J21" s="91"/>
      <c r="K21" s="91"/>
      <c r="L21" s="91"/>
    </row>
    <row r="22" spans="1:12" ht="15">
      <c r="A22" s="558" t="s">
        <v>278</v>
      </c>
      <c r="B22" s="559"/>
      <c r="C22" s="559"/>
      <c r="D22" s="559"/>
      <c r="E22" s="560"/>
      <c r="F22" s="177"/>
      <c r="G22" s="177"/>
      <c r="H22" s="177"/>
      <c r="I22" s="178"/>
      <c r="J22" s="91">
        <v>0</v>
      </c>
      <c r="K22" s="91"/>
      <c r="L22" s="91"/>
    </row>
    <row r="23" spans="1:12" ht="15">
      <c r="A23" s="570" t="s">
        <v>144</v>
      </c>
      <c r="B23" s="571"/>
      <c r="C23" s="571"/>
      <c r="D23" s="571"/>
      <c r="E23" s="571"/>
      <c r="F23" s="571"/>
      <c r="G23" s="571"/>
      <c r="H23" s="571"/>
      <c r="I23" s="572"/>
      <c r="J23" s="91">
        <v>0</v>
      </c>
      <c r="K23" s="91">
        <v>0</v>
      </c>
      <c r="L23" s="91">
        <v>0</v>
      </c>
    </row>
  </sheetData>
  <sheetProtection/>
  <mergeCells count="11">
    <mergeCell ref="A18:E18"/>
    <mergeCell ref="A22:E22"/>
    <mergeCell ref="E3:L6"/>
    <mergeCell ref="A19:I19"/>
    <mergeCell ref="A20:I20"/>
    <mergeCell ref="A21:I21"/>
    <mergeCell ref="A23:I23"/>
    <mergeCell ref="A15:I15"/>
    <mergeCell ref="A16:I16"/>
    <mergeCell ref="A17:I17"/>
    <mergeCell ref="B10:K12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8.88671875" defaultRowHeight="12.75"/>
  <cols>
    <col min="1" max="1" width="21.77734375" style="0" customWidth="1"/>
    <col min="2" max="2" width="8.77734375" style="0" customWidth="1"/>
    <col min="6" max="6" width="6.4453125" style="0" customWidth="1"/>
    <col min="7" max="7" width="0.44140625" style="0" hidden="1" customWidth="1"/>
  </cols>
  <sheetData>
    <row r="1" spans="1:8" ht="117.75" customHeight="1">
      <c r="A1" s="584" t="s">
        <v>517</v>
      </c>
      <c r="B1" s="584"/>
      <c r="C1" s="584"/>
      <c r="D1" s="584"/>
      <c r="E1" s="584"/>
      <c r="F1" s="584"/>
      <c r="G1" s="584"/>
      <c r="H1" s="584"/>
    </row>
    <row r="2" spans="1:8" ht="15.75">
      <c r="A2" s="585" t="s">
        <v>166</v>
      </c>
      <c r="B2" s="585"/>
      <c r="C2" s="585"/>
      <c r="D2" s="585"/>
      <c r="E2" s="585"/>
      <c r="F2" s="585"/>
      <c r="G2" s="585"/>
      <c r="H2" s="585"/>
    </row>
    <row r="3" spans="1:8" ht="33" customHeight="1">
      <c r="A3" s="586" t="s">
        <v>407</v>
      </c>
      <c r="B3" s="586"/>
      <c r="C3" s="586"/>
      <c r="D3" s="586"/>
      <c r="E3" s="586"/>
      <c r="F3" s="586"/>
      <c r="G3" s="586"/>
      <c r="H3" s="586"/>
    </row>
    <row r="4" ht="13.5" thickBot="1"/>
    <row r="5" spans="1:8" ht="32.25" thickBot="1">
      <c r="A5" s="80" t="s">
        <v>35</v>
      </c>
      <c r="B5" s="587" t="s">
        <v>156</v>
      </c>
      <c r="C5" s="587"/>
      <c r="D5" s="587"/>
      <c r="E5" s="587"/>
      <c r="F5" s="587"/>
      <c r="G5" s="587"/>
      <c r="H5" s="81" t="s">
        <v>157</v>
      </c>
    </row>
    <row r="6" spans="1:8" ht="48.75" customHeight="1">
      <c r="A6" s="83" t="s">
        <v>158</v>
      </c>
      <c r="B6" s="578" t="s">
        <v>159</v>
      </c>
      <c r="C6" s="579"/>
      <c r="D6" s="579"/>
      <c r="E6" s="579"/>
      <c r="F6" s="579"/>
      <c r="G6" s="580"/>
      <c r="H6" s="79"/>
    </row>
    <row r="7" spans="1:8" ht="82.5" customHeight="1">
      <c r="A7" s="82" t="s">
        <v>172</v>
      </c>
      <c r="B7" s="581" t="s">
        <v>399</v>
      </c>
      <c r="C7" s="582"/>
      <c r="D7" s="582"/>
      <c r="E7" s="582"/>
      <c r="F7" s="582"/>
      <c r="G7" s="583"/>
      <c r="H7" s="79">
        <v>100</v>
      </c>
    </row>
    <row r="8" spans="1:8" ht="45" customHeight="1">
      <c r="A8" s="83" t="s">
        <v>160</v>
      </c>
      <c r="B8" s="578" t="s">
        <v>161</v>
      </c>
      <c r="C8" s="579"/>
      <c r="D8" s="579"/>
      <c r="E8" s="579"/>
      <c r="F8" s="579"/>
      <c r="G8" s="580"/>
      <c r="H8" s="79"/>
    </row>
    <row r="9" spans="1:8" ht="61.5" customHeight="1">
      <c r="A9" s="82" t="s">
        <v>173</v>
      </c>
      <c r="B9" s="581" t="s">
        <v>209</v>
      </c>
      <c r="C9" s="582"/>
      <c r="D9" s="582"/>
      <c r="E9" s="582"/>
      <c r="F9" s="582"/>
      <c r="G9" s="583"/>
      <c r="H9" s="79">
        <v>100</v>
      </c>
    </row>
    <row r="10" spans="1:8" ht="58.5" customHeight="1">
      <c r="A10" s="82" t="s">
        <v>359</v>
      </c>
      <c r="B10" s="581" t="s">
        <v>384</v>
      </c>
      <c r="C10" s="588"/>
      <c r="D10" s="588"/>
      <c r="E10" s="588"/>
      <c r="F10" s="588"/>
      <c r="G10" s="393"/>
      <c r="H10" s="79">
        <v>100</v>
      </c>
    </row>
    <row r="11" spans="1:8" ht="47.25" customHeight="1">
      <c r="A11" s="82" t="s">
        <v>392</v>
      </c>
      <c r="B11" s="581" t="s">
        <v>401</v>
      </c>
      <c r="C11" s="588"/>
      <c r="D11" s="588"/>
      <c r="E11" s="588"/>
      <c r="F11" s="588"/>
      <c r="G11" s="393"/>
      <c r="H11" s="79">
        <v>100</v>
      </c>
    </row>
    <row r="12" spans="1:8" ht="30.75" customHeight="1">
      <c r="A12" s="83" t="s">
        <v>402</v>
      </c>
      <c r="B12" s="593" t="s">
        <v>403</v>
      </c>
      <c r="C12" s="594"/>
      <c r="D12" s="594"/>
      <c r="E12" s="594"/>
      <c r="F12" s="594"/>
      <c r="G12" s="595"/>
      <c r="H12" s="79"/>
    </row>
    <row r="13" spans="1:8" ht="123" customHeight="1">
      <c r="A13" s="82" t="s">
        <v>404</v>
      </c>
      <c r="B13" s="581" t="s">
        <v>405</v>
      </c>
      <c r="C13" s="582"/>
      <c r="D13" s="582"/>
      <c r="E13" s="582"/>
      <c r="F13" s="582"/>
      <c r="G13" s="583"/>
      <c r="H13" s="79">
        <v>100</v>
      </c>
    </row>
    <row r="14" spans="1:8" ht="23.25" customHeight="1">
      <c r="A14" s="83" t="s">
        <v>162</v>
      </c>
      <c r="B14" s="578" t="s">
        <v>163</v>
      </c>
      <c r="C14" s="579"/>
      <c r="D14" s="579"/>
      <c r="E14" s="579"/>
      <c r="F14" s="579"/>
      <c r="G14" s="580"/>
      <c r="H14" s="78"/>
    </row>
    <row r="15" spans="1:8" ht="210" customHeight="1">
      <c r="A15" s="82" t="s">
        <v>367</v>
      </c>
      <c r="B15" s="596" t="s">
        <v>369</v>
      </c>
      <c r="C15" s="597"/>
      <c r="D15" s="597"/>
      <c r="E15" s="597"/>
      <c r="F15" s="597"/>
      <c r="G15" s="598"/>
      <c r="H15" s="79">
        <v>100</v>
      </c>
    </row>
    <row r="16" spans="1:8" ht="26.25" customHeight="1">
      <c r="A16" s="83" t="s">
        <v>164</v>
      </c>
      <c r="B16" s="578" t="s">
        <v>165</v>
      </c>
      <c r="C16" s="579"/>
      <c r="D16" s="579"/>
      <c r="E16" s="579"/>
      <c r="F16" s="579"/>
      <c r="G16" s="580"/>
      <c r="H16" s="78"/>
    </row>
    <row r="17" spans="1:8" ht="35.25" customHeight="1">
      <c r="A17" s="82" t="s">
        <v>174</v>
      </c>
      <c r="B17" s="589" t="s">
        <v>210</v>
      </c>
      <c r="C17" s="590"/>
      <c r="D17" s="590"/>
      <c r="E17" s="590"/>
      <c r="F17" s="590"/>
      <c r="G17" s="396"/>
      <c r="H17" s="79">
        <v>100</v>
      </c>
    </row>
    <row r="18" spans="1:8" ht="35.25" customHeight="1">
      <c r="A18" s="82" t="s">
        <v>175</v>
      </c>
      <c r="B18" s="589" t="s">
        <v>211</v>
      </c>
      <c r="C18" s="591"/>
      <c r="D18" s="591"/>
      <c r="E18" s="591"/>
      <c r="F18" s="591"/>
      <c r="G18" s="592"/>
      <c r="H18" s="79">
        <v>100</v>
      </c>
    </row>
    <row r="19" spans="1:8" ht="34.5" customHeight="1">
      <c r="A19" s="82" t="s">
        <v>400</v>
      </c>
      <c r="B19" s="589" t="s">
        <v>406</v>
      </c>
      <c r="C19" s="591"/>
      <c r="D19" s="591"/>
      <c r="E19" s="591"/>
      <c r="F19" s="591"/>
      <c r="G19" s="592"/>
      <c r="H19" s="79">
        <v>100</v>
      </c>
    </row>
  </sheetData>
  <sheetProtection/>
  <mergeCells count="18">
    <mergeCell ref="B10:F10"/>
    <mergeCell ref="B17:F17"/>
    <mergeCell ref="B18:G18"/>
    <mergeCell ref="B19:G19"/>
    <mergeCell ref="B11:F11"/>
    <mergeCell ref="B12:G12"/>
    <mergeCell ref="B13:G13"/>
    <mergeCell ref="B14:G14"/>
    <mergeCell ref="B15:G15"/>
    <mergeCell ref="B16:G16"/>
    <mergeCell ref="B8:G8"/>
    <mergeCell ref="B9:G9"/>
    <mergeCell ref="A1:H1"/>
    <mergeCell ref="A2:H2"/>
    <mergeCell ref="A3:H3"/>
    <mergeCell ref="B5:G5"/>
    <mergeCell ref="B6:G6"/>
    <mergeCell ref="B7:G7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E1" sqref="E1:J1"/>
    </sheetView>
  </sheetViews>
  <sheetFormatPr defaultColWidth="8.88671875" defaultRowHeight="12.75"/>
  <cols>
    <col min="1" max="1" width="18.10546875" style="48" customWidth="1"/>
    <col min="2" max="2" width="2.6640625" style="48" customWidth="1"/>
    <col min="3" max="3" width="3.3359375" style="48" customWidth="1"/>
    <col min="4" max="6" width="4.4453125" style="48" customWidth="1"/>
    <col min="7" max="7" width="7.10546875" style="48" customWidth="1"/>
    <col min="8" max="8" width="9.77734375" style="49" customWidth="1"/>
    <col min="9" max="9" width="9.99609375" style="28" customWidth="1"/>
    <col min="10" max="10" width="8.77734375" style="28" customWidth="1"/>
    <col min="11" max="16384" width="8.88671875" style="28" customWidth="1"/>
  </cols>
  <sheetData>
    <row r="1" spans="1:12" ht="66" customHeight="1">
      <c r="A1" s="30"/>
      <c r="B1" s="30"/>
      <c r="C1" s="63"/>
      <c r="D1" s="63"/>
      <c r="E1" s="561" t="s">
        <v>518</v>
      </c>
      <c r="F1" s="561"/>
      <c r="G1" s="561"/>
      <c r="H1" s="561"/>
      <c r="I1" s="561"/>
      <c r="J1" s="561"/>
      <c r="K1" s="61"/>
      <c r="L1" s="61"/>
    </row>
    <row r="2" spans="1:10" ht="76.5" customHeight="1">
      <c r="A2" s="586" t="s">
        <v>410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0" ht="13.5" customHeight="1">
      <c r="A3" s="29"/>
      <c r="B3" s="29"/>
      <c r="C3" s="29"/>
      <c r="D3" s="29"/>
      <c r="E3" s="29"/>
      <c r="F3" s="29"/>
      <c r="G3" s="29"/>
      <c r="H3" s="30"/>
      <c r="J3" s="44" t="s">
        <v>5</v>
      </c>
    </row>
    <row r="4" spans="1:10" ht="30" customHeight="1">
      <c r="A4" s="27" t="s">
        <v>35</v>
      </c>
      <c r="B4" s="599" t="s">
        <v>22</v>
      </c>
      <c r="C4" s="599"/>
      <c r="D4" s="599"/>
      <c r="E4" s="599"/>
      <c r="F4" s="599"/>
      <c r="G4" s="599"/>
      <c r="H4" s="27" t="s">
        <v>393</v>
      </c>
      <c r="I4" s="27" t="s">
        <v>396</v>
      </c>
      <c r="J4" s="27" t="s">
        <v>409</v>
      </c>
    </row>
    <row r="5" spans="1:10" ht="51" customHeight="1">
      <c r="A5" s="69" t="s">
        <v>60</v>
      </c>
      <c r="B5" s="600" t="s">
        <v>141</v>
      </c>
      <c r="C5" s="601"/>
      <c r="D5" s="601"/>
      <c r="E5" s="601"/>
      <c r="F5" s="601"/>
      <c r="G5" s="601"/>
      <c r="H5" s="113">
        <v>300000</v>
      </c>
      <c r="I5" s="113">
        <v>350000</v>
      </c>
      <c r="J5" s="113">
        <v>0</v>
      </c>
    </row>
    <row r="6" spans="1:10" ht="33.75" customHeight="1">
      <c r="A6" s="69" t="s">
        <v>126</v>
      </c>
      <c r="B6" s="600" t="s">
        <v>167</v>
      </c>
      <c r="C6" s="601"/>
      <c r="D6" s="601"/>
      <c r="E6" s="601"/>
      <c r="F6" s="601"/>
      <c r="G6" s="601"/>
      <c r="H6" s="182"/>
      <c r="I6" s="89"/>
      <c r="J6" s="89"/>
    </row>
    <row r="7" spans="1:12" s="45" customFormat="1" ht="64.5" customHeight="1">
      <c r="A7" s="68" t="s">
        <v>127</v>
      </c>
      <c r="B7" s="602" t="s">
        <v>223</v>
      </c>
      <c r="C7" s="599"/>
      <c r="D7" s="599"/>
      <c r="E7" s="599"/>
      <c r="F7" s="599"/>
      <c r="G7" s="599"/>
      <c r="H7" s="93"/>
      <c r="I7" s="92"/>
      <c r="J7" s="92"/>
      <c r="L7" s="46"/>
    </row>
    <row r="8" spans="1:10" ht="80.25" customHeight="1">
      <c r="A8" s="68" t="s">
        <v>212</v>
      </c>
      <c r="B8" s="602" t="s">
        <v>217</v>
      </c>
      <c r="C8" s="599"/>
      <c r="D8" s="599"/>
      <c r="E8" s="599"/>
      <c r="F8" s="599"/>
      <c r="G8" s="599"/>
      <c r="H8" s="93"/>
      <c r="I8" s="94"/>
      <c r="J8" s="94"/>
    </row>
    <row r="9" spans="1:10" ht="75" customHeight="1">
      <c r="A9" s="68" t="s">
        <v>128</v>
      </c>
      <c r="B9" s="596" t="s">
        <v>224</v>
      </c>
      <c r="C9" s="609"/>
      <c r="D9" s="609"/>
      <c r="E9" s="609"/>
      <c r="F9" s="609"/>
      <c r="G9" s="610"/>
      <c r="H9" s="93"/>
      <c r="I9" s="94"/>
      <c r="J9" s="94"/>
    </row>
    <row r="10" spans="1:10" ht="82.5" customHeight="1">
      <c r="A10" s="68" t="s">
        <v>213</v>
      </c>
      <c r="B10" s="602" t="s">
        <v>218</v>
      </c>
      <c r="C10" s="599"/>
      <c r="D10" s="599"/>
      <c r="E10" s="599"/>
      <c r="F10" s="599"/>
      <c r="G10" s="599"/>
      <c r="H10" s="93"/>
      <c r="I10" s="94"/>
      <c r="J10" s="94"/>
    </row>
    <row r="11" spans="1:10" ht="76.5" customHeight="1">
      <c r="A11" s="69" t="s">
        <v>281</v>
      </c>
      <c r="B11" s="578" t="s">
        <v>282</v>
      </c>
      <c r="C11" s="603"/>
      <c r="D11" s="603"/>
      <c r="E11" s="603"/>
      <c r="F11" s="603"/>
      <c r="G11" s="604"/>
      <c r="H11" s="181"/>
      <c r="I11" s="94"/>
      <c r="J11" s="94"/>
    </row>
    <row r="12" spans="1:10" ht="108" customHeight="1">
      <c r="A12" s="68" t="s">
        <v>284</v>
      </c>
      <c r="B12" s="596" t="s">
        <v>283</v>
      </c>
      <c r="C12" s="607"/>
      <c r="D12" s="607"/>
      <c r="E12" s="607"/>
      <c r="F12" s="607"/>
      <c r="G12" s="608"/>
      <c r="H12" s="93"/>
      <c r="I12" s="94"/>
      <c r="J12" s="94"/>
    </row>
    <row r="13" spans="1:10" ht="109.5" customHeight="1">
      <c r="A13" s="68" t="s">
        <v>279</v>
      </c>
      <c r="B13" s="596" t="s">
        <v>280</v>
      </c>
      <c r="C13" s="597"/>
      <c r="D13" s="597"/>
      <c r="E13" s="597"/>
      <c r="F13" s="597"/>
      <c r="G13" s="598"/>
      <c r="H13" s="93"/>
      <c r="I13" s="94"/>
      <c r="J13" s="94"/>
    </row>
    <row r="14" spans="1:10" s="47" customFormat="1" ht="93" customHeight="1">
      <c r="A14" s="68" t="s">
        <v>287</v>
      </c>
      <c r="B14" s="581" t="s">
        <v>288</v>
      </c>
      <c r="C14" s="605"/>
      <c r="D14" s="605"/>
      <c r="E14" s="605"/>
      <c r="F14" s="605"/>
      <c r="G14" s="606"/>
      <c r="H14" s="93"/>
      <c r="I14" s="92"/>
      <c r="J14" s="92"/>
    </row>
    <row r="15" spans="1:10" ht="96" customHeight="1">
      <c r="A15" s="68" t="s">
        <v>286</v>
      </c>
      <c r="B15" s="581" t="s">
        <v>285</v>
      </c>
      <c r="C15" s="582"/>
      <c r="D15" s="582"/>
      <c r="E15" s="582"/>
      <c r="F15" s="582"/>
      <c r="G15" s="583"/>
      <c r="H15" s="93"/>
      <c r="I15" s="94"/>
      <c r="J15" s="92"/>
    </row>
    <row r="16" spans="1:10" ht="48" customHeight="1">
      <c r="A16" s="69" t="s">
        <v>129</v>
      </c>
      <c r="B16" s="600" t="s">
        <v>140</v>
      </c>
      <c r="C16" s="601"/>
      <c r="D16" s="601"/>
      <c r="E16" s="601"/>
      <c r="F16" s="601"/>
      <c r="G16" s="601"/>
      <c r="H16" s="113">
        <f>H17+H20</f>
        <v>300000</v>
      </c>
      <c r="I16" s="113">
        <f>I17+I20</f>
        <v>350000</v>
      </c>
      <c r="J16" s="113">
        <f>J17+J20</f>
        <v>0</v>
      </c>
    </row>
    <row r="17" spans="1:12" ht="40.5" customHeight="1">
      <c r="A17" s="68" t="s">
        <v>130</v>
      </c>
      <c r="B17" s="602" t="s">
        <v>33</v>
      </c>
      <c r="C17" s="602"/>
      <c r="D17" s="602"/>
      <c r="E17" s="602"/>
      <c r="F17" s="602"/>
      <c r="G17" s="602"/>
      <c r="H17" s="90">
        <v>-71462000</v>
      </c>
      <c r="I17" s="90">
        <v>-68415100</v>
      </c>
      <c r="J17" s="90">
        <v>-55232000</v>
      </c>
      <c r="L17" s="43"/>
    </row>
    <row r="18" spans="1:12" ht="39.75" customHeight="1">
      <c r="A18" s="68" t="s">
        <v>131</v>
      </c>
      <c r="B18" s="596" t="s">
        <v>42</v>
      </c>
      <c r="C18" s="597"/>
      <c r="D18" s="597"/>
      <c r="E18" s="597"/>
      <c r="F18" s="597"/>
      <c r="G18" s="598"/>
      <c r="H18" s="90">
        <v>-71462000</v>
      </c>
      <c r="I18" s="90">
        <v>-68415100</v>
      </c>
      <c r="J18" s="90">
        <v>-55232000</v>
      </c>
      <c r="L18" s="43"/>
    </row>
    <row r="19" spans="1:10" ht="51.75" customHeight="1">
      <c r="A19" s="68" t="s">
        <v>214</v>
      </c>
      <c r="B19" s="596" t="s">
        <v>219</v>
      </c>
      <c r="C19" s="597"/>
      <c r="D19" s="597"/>
      <c r="E19" s="597"/>
      <c r="F19" s="597"/>
      <c r="G19" s="598"/>
      <c r="H19" s="90">
        <v>-71462000</v>
      </c>
      <c r="I19" s="90">
        <v>-68415100</v>
      </c>
      <c r="J19" s="90">
        <v>-55232000</v>
      </c>
    </row>
    <row r="20" spans="1:10" ht="30.75" customHeight="1">
      <c r="A20" s="68" t="s">
        <v>132</v>
      </c>
      <c r="B20" s="602" t="s">
        <v>215</v>
      </c>
      <c r="C20" s="599"/>
      <c r="D20" s="599"/>
      <c r="E20" s="599"/>
      <c r="F20" s="599"/>
      <c r="G20" s="599"/>
      <c r="H20" s="90">
        <v>71762000</v>
      </c>
      <c r="I20" s="90">
        <v>68765100</v>
      </c>
      <c r="J20" s="90">
        <v>55232000</v>
      </c>
    </row>
    <row r="21" spans="1:10" ht="35.25" customHeight="1">
      <c r="A21" s="68" t="s">
        <v>133</v>
      </c>
      <c r="B21" s="602" t="s">
        <v>225</v>
      </c>
      <c r="C21" s="602"/>
      <c r="D21" s="602"/>
      <c r="E21" s="602"/>
      <c r="F21" s="602"/>
      <c r="G21" s="602"/>
      <c r="H21" s="90">
        <v>71762000</v>
      </c>
      <c r="I21" s="90">
        <v>68765100</v>
      </c>
      <c r="J21" s="90">
        <v>55232000</v>
      </c>
    </row>
    <row r="22" spans="1:10" ht="48.75" customHeight="1">
      <c r="A22" s="68" t="s">
        <v>216</v>
      </c>
      <c r="B22" s="602" t="s">
        <v>220</v>
      </c>
      <c r="C22" s="599"/>
      <c r="D22" s="599"/>
      <c r="E22" s="599"/>
      <c r="F22" s="599"/>
      <c r="G22" s="599"/>
      <c r="H22" s="90">
        <v>71762000</v>
      </c>
      <c r="I22" s="90">
        <v>68765100</v>
      </c>
      <c r="J22" s="90">
        <v>55232000</v>
      </c>
    </row>
    <row r="23" spans="8:10" ht="15">
      <c r="H23" s="50"/>
      <c r="I23" s="51"/>
      <c r="J23" s="51"/>
    </row>
    <row r="24" ht="15">
      <c r="H24" s="48"/>
    </row>
    <row r="25" ht="15">
      <c r="H25" s="48"/>
    </row>
    <row r="26" ht="15">
      <c r="H26" s="48"/>
    </row>
    <row r="27" ht="15">
      <c r="H27" s="48"/>
    </row>
    <row r="28" ht="15">
      <c r="H28" s="48"/>
    </row>
    <row r="29" ht="15">
      <c r="H29" s="48"/>
    </row>
    <row r="30" ht="15">
      <c r="H30" s="48"/>
    </row>
    <row r="31" ht="15">
      <c r="H31" s="48"/>
    </row>
    <row r="32" ht="15">
      <c r="H32" s="48"/>
    </row>
    <row r="33" ht="15">
      <c r="H33" s="48"/>
    </row>
    <row r="34" ht="15">
      <c r="H34" s="48"/>
    </row>
    <row r="35" ht="15">
      <c r="H35" s="48"/>
    </row>
    <row r="36" ht="15">
      <c r="H36" s="48"/>
    </row>
    <row r="37" ht="15">
      <c r="H37" s="48"/>
    </row>
    <row r="38" ht="15">
      <c r="H38" s="48"/>
    </row>
    <row r="39" ht="15">
      <c r="H39" s="48"/>
    </row>
    <row r="40" ht="15">
      <c r="H40" s="48"/>
    </row>
    <row r="41" ht="15">
      <c r="H41" s="48"/>
    </row>
    <row r="42" ht="15">
      <c r="H42" s="48"/>
    </row>
    <row r="43" ht="15">
      <c r="H43" s="48"/>
    </row>
    <row r="44" ht="15">
      <c r="H44" s="48"/>
    </row>
    <row r="45" ht="15">
      <c r="H45" s="48"/>
    </row>
    <row r="46" ht="15">
      <c r="H46" s="48"/>
    </row>
    <row r="47" ht="15">
      <c r="H47" s="48"/>
    </row>
    <row r="48" ht="15">
      <c r="H48" s="48"/>
    </row>
    <row r="49" ht="15">
      <c r="H49" s="48"/>
    </row>
    <row r="50" ht="15">
      <c r="H50" s="48"/>
    </row>
    <row r="51" ht="15">
      <c r="H51" s="48"/>
    </row>
    <row r="52" ht="15">
      <c r="H52" s="48"/>
    </row>
    <row r="53" ht="15">
      <c r="H53" s="48"/>
    </row>
    <row r="54" ht="15">
      <c r="H54" s="48"/>
    </row>
    <row r="55" ht="15">
      <c r="H55" s="48"/>
    </row>
    <row r="56" ht="15">
      <c r="H56" s="48"/>
    </row>
    <row r="57" ht="15">
      <c r="H57" s="48"/>
    </row>
    <row r="58" ht="15">
      <c r="H58" s="48"/>
    </row>
    <row r="59" ht="15">
      <c r="H59" s="48"/>
    </row>
    <row r="60" ht="15">
      <c r="H60" s="48"/>
    </row>
    <row r="61" ht="15">
      <c r="H61" s="48"/>
    </row>
    <row r="62" ht="15">
      <c r="H62" s="48"/>
    </row>
    <row r="63" ht="15">
      <c r="H63" s="48"/>
    </row>
    <row r="64" ht="15">
      <c r="H64" s="48"/>
    </row>
    <row r="65" ht="15">
      <c r="H65" s="48"/>
    </row>
    <row r="66" ht="15">
      <c r="H66" s="48"/>
    </row>
  </sheetData>
  <sheetProtection/>
  <mergeCells count="21">
    <mergeCell ref="B8:G8"/>
    <mergeCell ref="B12:G12"/>
    <mergeCell ref="B7:G7"/>
    <mergeCell ref="B9:G9"/>
    <mergeCell ref="B10:G10"/>
    <mergeCell ref="B22:G22"/>
    <mergeCell ref="B17:G17"/>
    <mergeCell ref="B19:G19"/>
    <mergeCell ref="B21:G21"/>
    <mergeCell ref="B14:G14"/>
    <mergeCell ref="B13:G13"/>
    <mergeCell ref="E1:J1"/>
    <mergeCell ref="A2:J2"/>
    <mergeCell ref="B4:G4"/>
    <mergeCell ref="B5:G5"/>
    <mergeCell ref="B6:G6"/>
    <mergeCell ref="B20:G20"/>
    <mergeCell ref="B16:G16"/>
    <mergeCell ref="B11:G11"/>
    <mergeCell ref="B15:G15"/>
    <mergeCell ref="B18:G18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B1">
      <selection activeCell="B1" sqref="B1:F1"/>
    </sheetView>
  </sheetViews>
  <sheetFormatPr defaultColWidth="8.77734375" defaultRowHeight="12.75"/>
  <cols>
    <col min="1" max="1" width="0" style="28" hidden="1" customWidth="1"/>
    <col min="2" max="2" width="18.88671875" style="41" customWidth="1"/>
    <col min="3" max="3" width="24.88671875" style="41" customWidth="1"/>
    <col min="4" max="4" width="11.21484375" style="42" customWidth="1"/>
    <col min="5" max="5" width="10.88671875" style="42" customWidth="1"/>
    <col min="6" max="6" width="13.5546875" style="42" customWidth="1"/>
    <col min="7" max="16384" width="8.77734375" style="28" customWidth="1"/>
  </cols>
  <sheetData>
    <row r="1" spans="1:12" ht="83.25" customHeight="1">
      <c r="A1" s="31"/>
      <c r="B1" s="611" t="s">
        <v>519</v>
      </c>
      <c r="C1" s="611"/>
      <c r="D1" s="611"/>
      <c r="E1" s="611"/>
      <c r="F1" s="611"/>
      <c r="G1" s="61"/>
      <c r="H1" s="61"/>
      <c r="I1" s="61"/>
      <c r="J1" s="61"/>
      <c r="K1" s="61"/>
      <c r="L1" s="61"/>
    </row>
    <row r="2" spans="1:6" ht="111.75" customHeight="1">
      <c r="A2" s="32"/>
      <c r="B2" s="612" t="s">
        <v>408</v>
      </c>
      <c r="C2" s="612"/>
      <c r="D2" s="612"/>
      <c r="E2" s="612"/>
      <c r="F2" s="612"/>
    </row>
    <row r="3" spans="1:6" ht="15.75">
      <c r="A3" s="33" t="s">
        <v>23</v>
      </c>
      <c r="B3" s="34"/>
      <c r="C3" s="34"/>
      <c r="D3" s="613" t="s">
        <v>0</v>
      </c>
      <c r="E3" s="613"/>
      <c r="F3" s="613"/>
    </row>
    <row r="4" spans="1:6" ht="31.5" customHeight="1">
      <c r="A4" s="35"/>
      <c r="B4" s="614" t="s">
        <v>26</v>
      </c>
      <c r="C4" s="614" t="s">
        <v>38</v>
      </c>
      <c r="D4" s="617" t="s">
        <v>4</v>
      </c>
      <c r="E4" s="617"/>
      <c r="F4" s="617"/>
    </row>
    <row r="5" spans="1:6" ht="12.75" customHeight="1">
      <c r="A5" s="35"/>
      <c r="B5" s="615"/>
      <c r="C5" s="615"/>
      <c r="D5" s="617" t="s">
        <v>393</v>
      </c>
      <c r="E5" s="617" t="s">
        <v>396</v>
      </c>
      <c r="F5" s="617" t="s">
        <v>409</v>
      </c>
    </row>
    <row r="6" spans="1:6" ht="26.25" customHeight="1">
      <c r="A6" s="35"/>
      <c r="B6" s="616"/>
      <c r="C6" s="616"/>
      <c r="D6" s="617"/>
      <c r="E6" s="617"/>
      <c r="F6" s="617"/>
    </row>
    <row r="7" spans="1:6" ht="47.25" customHeight="1">
      <c r="A7" s="36"/>
      <c r="B7" s="37" t="s">
        <v>75</v>
      </c>
      <c r="C7" s="64" t="s">
        <v>6</v>
      </c>
      <c r="D7" s="252">
        <f>D8+D29</f>
        <v>55012000</v>
      </c>
      <c r="E7" s="252">
        <f>E8+E29</f>
        <v>55132000</v>
      </c>
      <c r="F7" s="252">
        <f>F8+F29</f>
        <v>55232000</v>
      </c>
    </row>
    <row r="8" spans="1:6" ht="36" customHeight="1">
      <c r="A8" s="36"/>
      <c r="B8" s="276"/>
      <c r="C8" s="277" t="s">
        <v>119</v>
      </c>
      <c r="D8" s="278">
        <f>D9+D15+D21</f>
        <v>52040000</v>
      </c>
      <c r="E8" s="278">
        <f>E9+E15+E21</f>
        <v>52150000</v>
      </c>
      <c r="F8" s="278">
        <f>F9+F15+F21</f>
        <v>52250000</v>
      </c>
    </row>
    <row r="9" spans="1:6" ht="49.5" customHeight="1">
      <c r="A9" s="35"/>
      <c r="B9" s="279" t="s">
        <v>76</v>
      </c>
      <c r="C9" s="280" t="s">
        <v>301</v>
      </c>
      <c r="D9" s="281">
        <f>D10</f>
        <v>45000000</v>
      </c>
      <c r="E9" s="281">
        <f>E10</f>
        <v>45000000</v>
      </c>
      <c r="F9" s="281">
        <f>F10</f>
        <v>45000000</v>
      </c>
    </row>
    <row r="10" spans="1:6" ht="32.25" customHeight="1">
      <c r="A10" s="35"/>
      <c r="B10" s="37" t="s">
        <v>77</v>
      </c>
      <c r="C10" s="64" t="s">
        <v>78</v>
      </c>
      <c r="D10" s="252">
        <f>D11+D12+D13</f>
        <v>45000000</v>
      </c>
      <c r="E10" s="252">
        <f>E11+E12+E13</f>
        <v>45000000</v>
      </c>
      <c r="F10" s="252">
        <f>F11+F12+F13</f>
        <v>45000000</v>
      </c>
    </row>
    <row r="11" spans="1:6" ht="173.25" customHeight="1">
      <c r="A11" s="35"/>
      <c r="B11" s="38" t="s">
        <v>72</v>
      </c>
      <c r="C11" s="60" t="s">
        <v>113</v>
      </c>
      <c r="D11" s="253">
        <v>44410000</v>
      </c>
      <c r="E11" s="253">
        <v>44410000</v>
      </c>
      <c r="F11" s="253">
        <v>44410000</v>
      </c>
    </row>
    <row r="12" spans="1:6" ht="250.5" customHeight="1">
      <c r="A12" s="35"/>
      <c r="B12" s="38" t="s">
        <v>114</v>
      </c>
      <c r="C12" s="60" t="s">
        <v>185</v>
      </c>
      <c r="D12" s="253">
        <v>200000</v>
      </c>
      <c r="E12" s="253">
        <v>200000</v>
      </c>
      <c r="F12" s="253">
        <v>200000</v>
      </c>
    </row>
    <row r="13" spans="1:6" ht="118.5" customHeight="1">
      <c r="A13" s="35"/>
      <c r="B13" s="38" t="s">
        <v>117</v>
      </c>
      <c r="C13" s="67" t="s">
        <v>186</v>
      </c>
      <c r="D13" s="253">
        <v>390000</v>
      </c>
      <c r="E13" s="253">
        <v>390000</v>
      </c>
      <c r="F13" s="253">
        <v>390000</v>
      </c>
    </row>
    <row r="14" spans="1:6" ht="205.5" customHeight="1">
      <c r="A14" s="35"/>
      <c r="B14" s="38" t="s">
        <v>417</v>
      </c>
      <c r="C14" s="67" t="s">
        <v>418</v>
      </c>
      <c r="D14" s="253">
        <v>855000</v>
      </c>
      <c r="E14" s="253">
        <v>900000</v>
      </c>
      <c r="F14" s="253">
        <v>945000</v>
      </c>
    </row>
    <row r="15" spans="1:6" ht="63.75" customHeight="1">
      <c r="A15" s="35"/>
      <c r="B15" s="282" t="s">
        <v>134</v>
      </c>
      <c r="C15" s="283" t="s">
        <v>304</v>
      </c>
      <c r="D15" s="281">
        <f>D16</f>
        <v>2190000</v>
      </c>
      <c r="E15" s="281">
        <f>E16</f>
        <v>2200000</v>
      </c>
      <c r="F15" s="281">
        <f>F16</f>
        <v>2200000</v>
      </c>
    </row>
    <row r="16" spans="1:6" ht="81" customHeight="1">
      <c r="A16" s="35"/>
      <c r="B16" s="99" t="s">
        <v>135</v>
      </c>
      <c r="C16" s="292" t="s">
        <v>305</v>
      </c>
      <c r="D16" s="252">
        <f>D17+D18+D19+D20</f>
        <v>2190000</v>
      </c>
      <c r="E16" s="252">
        <f>E17+E18+E19+E20</f>
        <v>2200000</v>
      </c>
      <c r="F16" s="252">
        <f>F17+F18+F19+F20</f>
        <v>2200000</v>
      </c>
    </row>
    <row r="17" spans="1:6" ht="179.25" customHeight="1">
      <c r="A17" s="35"/>
      <c r="B17" s="100" t="s">
        <v>168</v>
      </c>
      <c r="C17" s="67" t="s">
        <v>187</v>
      </c>
      <c r="D17" s="253">
        <v>1016600</v>
      </c>
      <c r="E17" s="253">
        <v>1026600</v>
      </c>
      <c r="F17" s="253">
        <v>1026600</v>
      </c>
    </row>
    <row r="18" spans="1:6" ht="210" customHeight="1">
      <c r="A18" s="35"/>
      <c r="B18" s="100" t="s">
        <v>169</v>
      </c>
      <c r="C18" s="67" t="s">
        <v>188</v>
      </c>
      <c r="D18" s="253">
        <v>7100</v>
      </c>
      <c r="E18" s="253">
        <v>7100</v>
      </c>
      <c r="F18" s="253">
        <v>7100</v>
      </c>
    </row>
    <row r="19" spans="1:6" ht="172.5" customHeight="1">
      <c r="A19" s="35"/>
      <c r="B19" s="100" t="s">
        <v>170</v>
      </c>
      <c r="C19" s="67" t="s">
        <v>189</v>
      </c>
      <c r="D19" s="253">
        <v>1343000</v>
      </c>
      <c r="E19" s="253">
        <v>1343000</v>
      </c>
      <c r="F19" s="253">
        <v>1343000</v>
      </c>
    </row>
    <row r="20" spans="1:6" ht="171" customHeight="1">
      <c r="A20" s="35"/>
      <c r="B20" s="101" t="s">
        <v>171</v>
      </c>
      <c r="C20" s="67" t="s">
        <v>190</v>
      </c>
      <c r="D20" s="253">
        <v>-176700</v>
      </c>
      <c r="E20" s="253">
        <v>-176700</v>
      </c>
      <c r="F20" s="253">
        <v>-176700</v>
      </c>
    </row>
    <row r="21" spans="1:6" ht="39" customHeight="1">
      <c r="A21" s="35"/>
      <c r="B21" s="284" t="s">
        <v>79</v>
      </c>
      <c r="C21" s="280" t="s">
        <v>124</v>
      </c>
      <c r="D21" s="281">
        <f>D22+D24</f>
        <v>4850000</v>
      </c>
      <c r="E21" s="281">
        <f>E22+E24</f>
        <v>4950000</v>
      </c>
      <c r="F21" s="281">
        <f>F22+F24</f>
        <v>5050000</v>
      </c>
    </row>
    <row r="22" spans="1:6" ht="35.25" customHeight="1">
      <c r="A22" s="35"/>
      <c r="B22" s="102" t="s">
        <v>80</v>
      </c>
      <c r="C22" s="64" t="s">
        <v>1</v>
      </c>
      <c r="D22" s="252">
        <f>D23</f>
        <v>1900000</v>
      </c>
      <c r="E22" s="252">
        <f>E23</f>
        <v>1950000</v>
      </c>
      <c r="F22" s="252">
        <f>F23</f>
        <v>1950000</v>
      </c>
    </row>
    <row r="23" spans="1:6" ht="113.25" customHeight="1">
      <c r="A23" s="35"/>
      <c r="B23" s="101" t="s">
        <v>176</v>
      </c>
      <c r="C23" s="60" t="s">
        <v>191</v>
      </c>
      <c r="D23" s="253">
        <v>1900000</v>
      </c>
      <c r="E23" s="253">
        <v>1950000</v>
      </c>
      <c r="F23" s="253">
        <v>1950000</v>
      </c>
    </row>
    <row r="24" spans="1:6" ht="21" customHeight="1">
      <c r="A24" s="35"/>
      <c r="B24" s="291" t="s">
        <v>81</v>
      </c>
      <c r="C24" s="66" t="s">
        <v>82</v>
      </c>
      <c r="D24" s="255">
        <f>D25+D27</f>
        <v>2950000</v>
      </c>
      <c r="E24" s="255">
        <f>E25+E27</f>
        <v>3000000</v>
      </c>
      <c r="F24" s="255">
        <f>F25+F27</f>
        <v>3100000</v>
      </c>
    </row>
    <row r="25" spans="1:6" ht="36.75" customHeight="1">
      <c r="A25" s="35"/>
      <c r="B25" s="101" t="s">
        <v>181</v>
      </c>
      <c r="C25" s="59" t="s">
        <v>192</v>
      </c>
      <c r="D25" s="254">
        <f>D26</f>
        <v>1850000</v>
      </c>
      <c r="E25" s="254">
        <f>E26</f>
        <v>1900000</v>
      </c>
      <c r="F25" s="254">
        <f>F26</f>
        <v>1950000</v>
      </c>
    </row>
    <row r="26" spans="1:6" ht="80.25" customHeight="1">
      <c r="A26" s="35"/>
      <c r="B26" s="70" t="s">
        <v>182</v>
      </c>
      <c r="C26" s="59" t="s">
        <v>193</v>
      </c>
      <c r="D26" s="254">
        <v>1850000</v>
      </c>
      <c r="E26" s="254">
        <v>1900000</v>
      </c>
      <c r="F26" s="253">
        <v>1950000</v>
      </c>
    </row>
    <row r="27" spans="1:6" ht="33" customHeight="1">
      <c r="A27" s="35"/>
      <c r="B27" s="70" t="s">
        <v>183</v>
      </c>
      <c r="C27" s="58" t="s">
        <v>194</v>
      </c>
      <c r="D27" s="253">
        <f>D28</f>
        <v>1100000</v>
      </c>
      <c r="E27" s="253">
        <f>E28</f>
        <v>1100000</v>
      </c>
      <c r="F27" s="253">
        <f>F28</f>
        <v>1150000</v>
      </c>
    </row>
    <row r="28" spans="1:6" ht="88.5" customHeight="1">
      <c r="A28" s="35"/>
      <c r="B28" s="70" t="s">
        <v>184</v>
      </c>
      <c r="C28" s="58" t="s">
        <v>195</v>
      </c>
      <c r="D28" s="253">
        <v>1100000</v>
      </c>
      <c r="E28" s="253">
        <v>1100000</v>
      </c>
      <c r="F28" s="253">
        <v>1150000</v>
      </c>
    </row>
    <row r="29" spans="1:6" ht="37.5" customHeight="1">
      <c r="A29" s="35"/>
      <c r="B29" s="287"/>
      <c r="C29" s="288" t="s">
        <v>118</v>
      </c>
      <c r="D29" s="367">
        <f>D30+D39+D48+D52+D57</f>
        <v>2972000</v>
      </c>
      <c r="E29" s="367">
        <f>E30+E39+E48+E52+E57</f>
        <v>2982000</v>
      </c>
      <c r="F29" s="367">
        <f>F30+F39+F48+F52+F57</f>
        <v>2982000</v>
      </c>
    </row>
    <row r="30" spans="1:6" ht="136.5" customHeight="1">
      <c r="A30" s="35"/>
      <c r="B30" s="375" t="s">
        <v>83</v>
      </c>
      <c r="C30" s="376" t="s">
        <v>15</v>
      </c>
      <c r="D30" s="377">
        <f>D31+D36</f>
        <v>1895000</v>
      </c>
      <c r="E30" s="377">
        <f>E31+E36</f>
        <v>1895000</v>
      </c>
      <c r="F30" s="377">
        <f>F31+F36</f>
        <v>1895000</v>
      </c>
    </row>
    <row r="31" spans="1:6" ht="211.5" customHeight="1">
      <c r="A31" s="35"/>
      <c r="B31" s="38" t="s">
        <v>84</v>
      </c>
      <c r="C31" s="58" t="s">
        <v>196</v>
      </c>
      <c r="D31" s="378">
        <f>D32+D34</f>
        <v>895000</v>
      </c>
      <c r="E31" s="378">
        <f>E32+E34</f>
        <v>895000</v>
      </c>
      <c r="F31" s="378">
        <f>F32+F34</f>
        <v>895000</v>
      </c>
    </row>
    <row r="32" spans="1:6" ht="137.25" customHeight="1">
      <c r="A32" s="35"/>
      <c r="B32" s="38" t="s">
        <v>120</v>
      </c>
      <c r="C32" s="58" t="s">
        <v>197</v>
      </c>
      <c r="D32" s="253">
        <f>D33</f>
        <v>600000</v>
      </c>
      <c r="E32" s="253">
        <f>E33</f>
        <v>600000</v>
      </c>
      <c r="F32" s="253">
        <f>F33</f>
        <v>600000</v>
      </c>
    </row>
    <row r="33" spans="1:6" ht="170.25" customHeight="1">
      <c r="A33" s="35"/>
      <c r="B33" s="38" t="s">
        <v>177</v>
      </c>
      <c r="C33" s="58" t="s">
        <v>198</v>
      </c>
      <c r="D33" s="253">
        <v>600000</v>
      </c>
      <c r="E33" s="294">
        <v>600000</v>
      </c>
      <c r="F33" s="294">
        <v>600000</v>
      </c>
    </row>
    <row r="34" spans="1:6" ht="207.75" customHeight="1">
      <c r="A34" s="35"/>
      <c r="B34" s="38" t="s">
        <v>121</v>
      </c>
      <c r="C34" s="60" t="s">
        <v>199</v>
      </c>
      <c r="D34" s="253">
        <f>D35</f>
        <v>295000</v>
      </c>
      <c r="E34" s="294">
        <f>E35</f>
        <v>295000</v>
      </c>
      <c r="F34" s="294">
        <f>F35</f>
        <v>295000</v>
      </c>
    </row>
    <row r="35" spans="1:6" ht="151.5" customHeight="1">
      <c r="A35" s="35"/>
      <c r="B35" s="38" t="s">
        <v>178</v>
      </c>
      <c r="C35" s="60" t="s">
        <v>200</v>
      </c>
      <c r="D35" s="253">
        <v>295000</v>
      </c>
      <c r="E35" s="294">
        <v>295000</v>
      </c>
      <c r="F35" s="294">
        <v>295000</v>
      </c>
    </row>
    <row r="36" spans="1:6" ht="197.25" customHeight="1">
      <c r="A36" s="35"/>
      <c r="B36" s="219" t="s">
        <v>351</v>
      </c>
      <c r="C36" s="327" t="s">
        <v>352</v>
      </c>
      <c r="D36" s="374">
        <f aca="true" t="shared" si="0" ref="D36:F37">D37</f>
        <v>1000000</v>
      </c>
      <c r="E36" s="374">
        <f t="shared" si="0"/>
        <v>1000000</v>
      </c>
      <c r="F36" s="374">
        <f t="shared" si="0"/>
        <v>1000000</v>
      </c>
    </row>
    <row r="37" spans="1:6" ht="207.75" customHeight="1">
      <c r="A37" s="35"/>
      <c r="B37" s="219" t="s">
        <v>349</v>
      </c>
      <c r="C37" s="327" t="s">
        <v>350</v>
      </c>
      <c r="D37" s="254">
        <f t="shared" si="0"/>
        <v>1000000</v>
      </c>
      <c r="E37" s="254">
        <f t="shared" si="0"/>
        <v>1000000</v>
      </c>
      <c r="F37" s="254">
        <f t="shared" si="0"/>
        <v>1000000</v>
      </c>
    </row>
    <row r="38" spans="1:6" ht="180" customHeight="1">
      <c r="A38" s="35"/>
      <c r="B38" s="219" t="s">
        <v>347</v>
      </c>
      <c r="C38" s="327" t="s">
        <v>348</v>
      </c>
      <c r="D38" s="254">
        <v>1000000</v>
      </c>
      <c r="E38" s="293">
        <v>1000000</v>
      </c>
      <c r="F38" s="293">
        <v>1000000</v>
      </c>
    </row>
    <row r="39" spans="1:6" ht="81.75" customHeight="1">
      <c r="A39" s="35"/>
      <c r="B39" s="369" t="s">
        <v>85</v>
      </c>
      <c r="C39" s="370" t="s">
        <v>16</v>
      </c>
      <c r="D39" s="371">
        <f>D40+D45</f>
        <v>347000</v>
      </c>
      <c r="E39" s="371">
        <f>E40+E45</f>
        <v>347000</v>
      </c>
      <c r="F39" s="371">
        <f>F40+F45</f>
        <v>347000</v>
      </c>
    </row>
    <row r="40" spans="1:6" ht="45" customHeight="1">
      <c r="A40" s="35"/>
      <c r="B40" s="38" t="s">
        <v>86</v>
      </c>
      <c r="C40" s="58" t="s">
        <v>17</v>
      </c>
      <c r="D40" s="293">
        <f>D41</f>
        <v>267000</v>
      </c>
      <c r="E40" s="293">
        <f>E41</f>
        <v>267000</v>
      </c>
      <c r="F40" s="293">
        <f>F41</f>
        <v>267000</v>
      </c>
    </row>
    <row r="41" spans="1:6" ht="93" customHeight="1">
      <c r="A41" s="35"/>
      <c r="B41" s="38" t="s">
        <v>179</v>
      </c>
      <c r="C41" s="58" t="s">
        <v>201</v>
      </c>
      <c r="D41" s="293">
        <f>D42+D43+D44</f>
        <v>267000</v>
      </c>
      <c r="E41" s="293">
        <f>E42+E43+E44</f>
        <v>267000</v>
      </c>
      <c r="F41" s="293">
        <f>F42+F43+F44</f>
        <v>267000</v>
      </c>
    </row>
    <row r="42" spans="1:6" ht="31.5" customHeight="1">
      <c r="A42" s="35"/>
      <c r="B42" s="38"/>
      <c r="C42" s="183" t="s">
        <v>152</v>
      </c>
      <c r="D42" s="372">
        <v>149000</v>
      </c>
      <c r="E42" s="372">
        <v>149000</v>
      </c>
      <c r="F42" s="373">
        <v>149000</v>
      </c>
    </row>
    <row r="43" spans="1:6" ht="36" customHeight="1">
      <c r="A43" s="35"/>
      <c r="B43" s="38"/>
      <c r="C43" s="183" t="s">
        <v>137</v>
      </c>
      <c r="D43" s="372">
        <v>46000</v>
      </c>
      <c r="E43" s="372">
        <v>46000</v>
      </c>
      <c r="F43" s="373">
        <v>46000</v>
      </c>
    </row>
    <row r="44" spans="1:6" ht="27" customHeight="1">
      <c r="A44" s="35"/>
      <c r="B44" s="38"/>
      <c r="C44" s="183" t="s">
        <v>3</v>
      </c>
      <c r="D44" s="372">
        <v>72000</v>
      </c>
      <c r="E44" s="372">
        <v>72000</v>
      </c>
      <c r="F44" s="373">
        <v>72000</v>
      </c>
    </row>
    <row r="45" spans="1:6" ht="45.75" customHeight="1">
      <c r="A45" s="35"/>
      <c r="B45" s="38" t="s">
        <v>363</v>
      </c>
      <c r="C45" s="58" t="s">
        <v>364</v>
      </c>
      <c r="D45" s="293">
        <f aca="true" t="shared" si="1" ref="D45:F46">D46</f>
        <v>80000</v>
      </c>
      <c r="E45" s="293">
        <f t="shared" si="1"/>
        <v>80000</v>
      </c>
      <c r="F45" s="293">
        <f t="shared" si="1"/>
        <v>80000</v>
      </c>
    </row>
    <row r="46" spans="1:6" ht="79.5" customHeight="1">
      <c r="A46" s="35"/>
      <c r="B46" s="38" t="s">
        <v>360</v>
      </c>
      <c r="C46" s="58" t="s">
        <v>361</v>
      </c>
      <c r="D46" s="293">
        <f t="shared" si="1"/>
        <v>80000</v>
      </c>
      <c r="E46" s="293">
        <f t="shared" si="1"/>
        <v>80000</v>
      </c>
      <c r="F46" s="293">
        <f t="shared" si="1"/>
        <v>80000</v>
      </c>
    </row>
    <row r="47" spans="1:6" ht="92.25" customHeight="1">
      <c r="A47" s="35"/>
      <c r="B47" s="38" t="s">
        <v>359</v>
      </c>
      <c r="C47" s="58" t="s">
        <v>362</v>
      </c>
      <c r="D47" s="293">
        <v>80000</v>
      </c>
      <c r="E47" s="293">
        <v>80000</v>
      </c>
      <c r="F47" s="294">
        <v>80000</v>
      </c>
    </row>
    <row r="48" spans="1:6" ht="69" customHeight="1">
      <c r="A48" s="35"/>
      <c r="B48" s="289" t="s">
        <v>87</v>
      </c>
      <c r="C48" s="290" t="s">
        <v>122</v>
      </c>
      <c r="D48" s="295">
        <f aca="true" t="shared" si="2" ref="D48:F50">D49</f>
        <v>500000</v>
      </c>
      <c r="E48" s="295">
        <f t="shared" si="2"/>
        <v>500000</v>
      </c>
      <c r="F48" s="295">
        <f t="shared" si="2"/>
        <v>500000</v>
      </c>
    </row>
    <row r="49" spans="1:6" s="56" customFormat="1" ht="78.75" customHeight="1">
      <c r="A49" s="55"/>
      <c r="B49" s="256" t="s">
        <v>71</v>
      </c>
      <c r="C49" s="27" t="s">
        <v>202</v>
      </c>
      <c r="D49" s="297">
        <f t="shared" si="2"/>
        <v>500000</v>
      </c>
      <c r="E49" s="297">
        <f t="shared" si="2"/>
        <v>500000</v>
      </c>
      <c r="F49" s="297">
        <f t="shared" si="2"/>
        <v>500000</v>
      </c>
    </row>
    <row r="50" spans="1:6" s="56" customFormat="1" ht="71.25" customHeight="1">
      <c r="A50" s="55"/>
      <c r="B50" s="256" t="s">
        <v>123</v>
      </c>
      <c r="C50" s="27" t="s">
        <v>203</v>
      </c>
      <c r="D50" s="297">
        <f t="shared" si="2"/>
        <v>500000</v>
      </c>
      <c r="E50" s="297">
        <f t="shared" si="2"/>
        <v>500000</v>
      </c>
      <c r="F50" s="297">
        <f t="shared" si="2"/>
        <v>500000</v>
      </c>
    </row>
    <row r="51" spans="1:6" s="56" customFormat="1" ht="111.75" customHeight="1">
      <c r="A51" s="55"/>
      <c r="B51" s="57" t="s">
        <v>180</v>
      </c>
      <c r="C51" s="27" t="s">
        <v>204</v>
      </c>
      <c r="D51" s="297">
        <v>500000</v>
      </c>
      <c r="E51" s="297">
        <v>500000</v>
      </c>
      <c r="F51" s="294">
        <v>500000</v>
      </c>
    </row>
    <row r="52" spans="1:6" s="56" customFormat="1" ht="48" customHeight="1">
      <c r="A52" s="55"/>
      <c r="B52" s="276" t="s">
        <v>356</v>
      </c>
      <c r="C52" s="277" t="s">
        <v>357</v>
      </c>
      <c r="D52" s="278">
        <f>D54+D56</f>
        <v>230000</v>
      </c>
      <c r="E52" s="278">
        <f>E54+E56</f>
        <v>240000</v>
      </c>
      <c r="F52" s="278">
        <f>F54+F56</f>
        <v>240000</v>
      </c>
    </row>
    <row r="53" spans="1:6" s="56" customFormat="1" ht="135.75" customHeight="1">
      <c r="A53" s="55"/>
      <c r="B53" s="57" t="s">
        <v>356</v>
      </c>
      <c r="C53" s="27" t="s">
        <v>358</v>
      </c>
      <c r="D53" s="385">
        <f>D54+D56</f>
        <v>230000</v>
      </c>
      <c r="E53" s="385">
        <f>E54+E56</f>
        <v>240000</v>
      </c>
      <c r="F53" s="385">
        <f>F54+F56</f>
        <v>240000</v>
      </c>
    </row>
    <row r="54" spans="1:6" s="56" customFormat="1" ht="118.5" customHeight="1">
      <c r="A54" s="55"/>
      <c r="B54" s="256" t="s">
        <v>366</v>
      </c>
      <c r="C54" s="27" t="s">
        <v>368</v>
      </c>
      <c r="D54" s="385">
        <v>136000</v>
      </c>
      <c r="E54" s="385">
        <v>136000</v>
      </c>
      <c r="F54" s="385">
        <v>136000</v>
      </c>
    </row>
    <row r="55" spans="1:6" s="56" customFormat="1" ht="69.75" customHeight="1">
      <c r="A55" s="55"/>
      <c r="B55" s="57" t="s">
        <v>416</v>
      </c>
      <c r="C55" s="27" t="s">
        <v>419</v>
      </c>
      <c r="D55" s="385">
        <f>D56</f>
        <v>94000</v>
      </c>
      <c r="E55" s="385">
        <f>E56</f>
        <v>104000</v>
      </c>
      <c r="F55" s="385">
        <f>F56</f>
        <v>104000</v>
      </c>
    </row>
    <row r="56" spans="1:6" s="56" customFormat="1" ht="364.5" customHeight="1">
      <c r="A56" s="55"/>
      <c r="B56" s="57" t="s">
        <v>370</v>
      </c>
      <c r="C56" s="27" t="s">
        <v>369</v>
      </c>
      <c r="D56" s="297">
        <v>94000</v>
      </c>
      <c r="E56" s="385">
        <v>104000</v>
      </c>
      <c r="F56" s="385">
        <v>104000</v>
      </c>
    </row>
    <row r="57" spans="1:6" s="56" customFormat="1" ht="51" customHeight="1">
      <c r="A57" s="55"/>
      <c r="B57" s="276" t="s">
        <v>386</v>
      </c>
      <c r="C57" s="277" t="s">
        <v>387</v>
      </c>
      <c r="D57" s="278">
        <f>D58</f>
        <v>0</v>
      </c>
      <c r="E57" s="384"/>
      <c r="F57" s="384"/>
    </row>
    <row r="58" spans="1:6" s="56" customFormat="1" ht="35.25" customHeight="1">
      <c r="A58" s="55"/>
      <c r="B58" s="57" t="s">
        <v>390</v>
      </c>
      <c r="C58" s="27" t="s">
        <v>388</v>
      </c>
      <c r="D58" s="297"/>
      <c r="E58" s="385"/>
      <c r="F58" s="385"/>
    </row>
    <row r="59" spans="1:6" s="56" customFormat="1" ht="58.5" customHeight="1">
      <c r="A59" s="55"/>
      <c r="B59" s="57" t="s">
        <v>391</v>
      </c>
      <c r="C59" s="27" t="s">
        <v>389</v>
      </c>
      <c r="D59" s="297"/>
      <c r="E59" s="385"/>
      <c r="F59" s="385"/>
    </row>
    <row r="60" spans="1:6" ht="39" customHeight="1">
      <c r="A60" s="35"/>
      <c r="B60" s="285" t="s">
        <v>88</v>
      </c>
      <c r="C60" s="286" t="s">
        <v>89</v>
      </c>
      <c r="D60" s="356">
        <f>D61+D71</f>
        <v>16450000</v>
      </c>
      <c r="E60" s="356">
        <f>E61</f>
        <v>13283100</v>
      </c>
      <c r="F60" s="356">
        <f>F61</f>
        <v>0</v>
      </c>
    </row>
    <row r="61" spans="1:6" ht="75" customHeight="1">
      <c r="A61" s="36"/>
      <c r="B61" s="37" t="s">
        <v>90</v>
      </c>
      <c r="C61" s="64" t="s">
        <v>70</v>
      </c>
      <c r="D61" s="252">
        <f>D62+D65</f>
        <v>16450000</v>
      </c>
      <c r="E61" s="252">
        <f>E62+E65</f>
        <v>13283100</v>
      </c>
      <c r="F61" s="252">
        <f>F62+F65</f>
        <v>0</v>
      </c>
    </row>
    <row r="62" spans="1:6" ht="54" customHeight="1">
      <c r="A62" s="35"/>
      <c r="B62" s="275" t="s">
        <v>376</v>
      </c>
      <c r="C62" s="269" t="s">
        <v>299</v>
      </c>
      <c r="D62" s="258">
        <f>D64</f>
        <v>16000000</v>
      </c>
      <c r="E62" s="258">
        <f aca="true" t="shared" si="3" ref="D62:F63">E63</f>
        <v>12833100</v>
      </c>
      <c r="F62" s="258">
        <f t="shared" si="3"/>
        <v>0</v>
      </c>
    </row>
    <row r="63" spans="1:6" ht="37.5" customHeight="1">
      <c r="A63" s="35"/>
      <c r="B63" s="302" t="s">
        <v>378</v>
      </c>
      <c r="C63" s="303" t="s">
        <v>125</v>
      </c>
      <c r="D63" s="299">
        <f t="shared" si="3"/>
        <v>16000000</v>
      </c>
      <c r="E63" s="299">
        <f t="shared" si="3"/>
        <v>12833100</v>
      </c>
      <c r="F63" s="299"/>
    </row>
    <row r="64" spans="1:6" ht="65.25" customHeight="1">
      <c r="A64" s="35"/>
      <c r="B64" s="38" t="s">
        <v>377</v>
      </c>
      <c r="C64" s="58" t="s">
        <v>205</v>
      </c>
      <c r="D64" s="253">
        <v>16000000</v>
      </c>
      <c r="E64" s="253">
        <v>12833100</v>
      </c>
      <c r="F64" s="253"/>
    </row>
    <row r="65" spans="1:6" ht="39.75" customHeight="1">
      <c r="A65" s="35"/>
      <c r="B65" s="300" t="s">
        <v>379</v>
      </c>
      <c r="C65" s="301" t="s">
        <v>91</v>
      </c>
      <c r="D65" s="258">
        <f aca="true" t="shared" si="4" ref="D65:F67">D66</f>
        <v>450000</v>
      </c>
      <c r="E65" s="258">
        <f t="shared" si="4"/>
        <v>450000</v>
      </c>
      <c r="F65" s="258">
        <f t="shared" si="4"/>
        <v>0</v>
      </c>
    </row>
    <row r="66" spans="1:6" ht="156.75" customHeight="1">
      <c r="A66" s="35"/>
      <c r="B66" s="37" t="s">
        <v>380</v>
      </c>
      <c r="C66" s="259" t="s">
        <v>206</v>
      </c>
      <c r="D66" s="252">
        <f t="shared" si="4"/>
        <v>450000</v>
      </c>
      <c r="E66" s="252">
        <f t="shared" si="4"/>
        <v>450000</v>
      </c>
      <c r="F66" s="252">
        <f t="shared" si="4"/>
        <v>0</v>
      </c>
    </row>
    <row r="67" spans="1:6" ht="151.5" customHeight="1">
      <c r="A67" s="35"/>
      <c r="B67" s="38" t="s">
        <v>381</v>
      </c>
      <c r="C67" s="60" t="s">
        <v>207</v>
      </c>
      <c r="D67" s="253">
        <f t="shared" si="4"/>
        <v>450000</v>
      </c>
      <c r="E67" s="253">
        <f t="shared" si="4"/>
        <v>450000</v>
      </c>
      <c r="F67" s="253">
        <f t="shared" si="4"/>
        <v>0</v>
      </c>
    </row>
    <row r="68" spans="1:6" ht="35.25" customHeight="1">
      <c r="A68" s="35"/>
      <c r="B68" s="112"/>
      <c r="C68" s="260" t="s">
        <v>302</v>
      </c>
      <c r="D68" s="257">
        <v>450000</v>
      </c>
      <c r="E68" s="257">
        <v>450000</v>
      </c>
      <c r="F68" s="257"/>
    </row>
    <row r="69" spans="1:6" ht="199.5" customHeight="1">
      <c r="A69" s="35"/>
      <c r="B69" s="37" t="s">
        <v>373</v>
      </c>
      <c r="C69" s="88" t="s">
        <v>371</v>
      </c>
      <c r="D69" s="261"/>
      <c r="E69" s="261"/>
      <c r="F69" s="252"/>
    </row>
    <row r="70" spans="1:6" ht="210" customHeight="1">
      <c r="A70" s="35"/>
      <c r="B70" s="112" t="s">
        <v>382</v>
      </c>
      <c r="C70" s="327" t="s">
        <v>208</v>
      </c>
      <c r="D70" s="261"/>
      <c r="E70" s="261"/>
      <c r="F70" s="253"/>
    </row>
    <row r="71" spans="1:6" ht="90" customHeight="1">
      <c r="A71" s="35"/>
      <c r="B71" s="300" t="s">
        <v>336</v>
      </c>
      <c r="C71" s="301" t="s">
        <v>372</v>
      </c>
      <c r="D71" s="326">
        <f>D72</f>
        <v>0</v>
      </c>
      <c r="E71" s="325"/>
      <c r="F71" s="326"/>
    </row>
    <row r="72" spans="1:6" ht="120.75" customHeight="1">
      <c r="A72" s="35"/>
      <c r="B72" s="389" t="s">
        <v>374</v>
      </c>
      <c r="C72" s="386" t="s">
        <v>375</v>
      </c>
      <c r="D72" s="394"/>
      <c r="E72" s="388"/>
      <c r="F72" s="387"/>
    </row>
    <row r="73" spans="1:6" ht="27.75" customHeight="1">
      <c r="A73" s="35"/>
      <c r="B73" s="65"/>
      <c r="C73" s="66" t="s">
        <v>74</v>
      </c>
      <c r="D73" s="255">
        <f>D7+D60</f>
        <v>71462000</v>
      </c>
      <c r="E73" s="255">
        <f>E7+E60</f>
        <v>68415100</v>
      </c>
      <c r="F73" s="255">
        <f>F7+F60</f>
        <v>55232000</v>
      </c>
    </row>
    <row r="74" spans="1:6" ht="15.75">
      <c r="A74" s="39"/>
      <c r="B74" s="40"/>
      <c r="C74" s="26"/>
      <c r="D74" s="25"/>
      <c r="E74" s="25"/>
      <c r="F74" s="25"/>
    </row>
    <row r="75" spans="1:6" ht="15.75">
      <c r="A75" s="39"/>
      <c r="B75" s="26"/>
      <c r="C75" s="26"/>
      <c r="D75" s="25"/>
      <c r="E75" s="25"/>
      <c r="F75" s="25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B1" sqref="B1:G1"/>
    </sheetView>
  </sheetViews>
  <sheetFormatPr defaultColWidth="8.88671875" defaultRowHeight="12.75"/>
  <cols>
    <col min="1" max="1" width="26.4453125" style="54" customWidth="1"/>
    <col min="2" max="2" width="13.77734375" style="54" customWidth="1"/>
    <col min="3" max="3" width="4.6640625" style="54" customWidth="1"/>
    <col min="4" max="4" width="10.99609375" style="53" customWidth="1"/>
    <col min="5" max="5" width="12.88671875" style="53" customWidth="1"/>
    <col min="6" max="6" width="12.10546875" style="53" hidden="1" customWidth="1"/>
    <col min="7" max="7" width="11.10546875" style="53" customWidth="1"/>
    <col min="8" max="8" width="11.4453125" style="52" bestFit="1" customWidth="1"/>
    <col min="9" max="16384" width="8.88671875" style="52" customWidth="1"/>
  </cols>
  <sheetData>
    <row r="1" spans="2:7" ht="81" customHeight="1">
      <c r="B1" s="618" t="s">
        <v>520</v>
      </c>
      <c r="C1" s="619"/>
      <c r="D1" s="619"/>
      <c r="E1" s="619"/>
      <c r="F1" s="619"/>
      <c r="G1" s="619"/>
    </row>
    <row r="2" spans="1:7" ht="127.5" customHeight="1">
      <c r="A2" s="620" t="s">
        <v>354</v>
      </c>
      <c r="B2" s="620"/>
      <c r="C2" s="620"/>
      <c r="D2" s="620"/>
      <c r="E2" s="620"/>
      <c r="F2" s="620"/>
      <c r="G2" s="620"/>
    </row>
    <row r="3" spans="1:7" ht="18" customHeight="1">
      <c r="A3" s="621" t="s">
        <v>22</v>
      </c>
      <c r="B3" s="622" t="s">
        <v>94</v>
      </c>
      <c r="C3" s="624" t="s">
        <v>95</v>
      </c>
      <c r="D3" s="626" t="s">
        <v>136</v>
      </c>
      <c r="E3" s="626"/>
      <c r="F3" s="626"/>
      <c r="G3" s="626"/>
    </row>
    <row r="4" spans="1:7" ht="48" customHeight="1">
      <c r="A4" s="621" t="s">
        <v>115</v>
      </c>
      <c r="B4" s="623" t="s">
        <v>115</v>
      </c>
      <c r="C4" s="625" t="s">
        <v>115</v>
      </c>
      <c r="D4" s="341" t="s">
        <v>394</v>
      </c>
      <c r="E4" s="341" t="s">
        <v>397</v>
      </c>
      <c r="F4" s="341" t="s">
        <v>277</v>
      </c>
      <c r="G4" s="341" t="s">
        <v>411</v>
      </c>
    </row>
    <row r="5" spans="1:7" ht="42" customHeight="1">
      <c r="A5" s="262" t="s">
        <v>145</v>
      </c>
      <c r="B5" s="263"/>
      <c r="C5" s="264"/>
      <c r="D5" s="366">
        <f>D6+D11+D15+D22+D26+D30+D35+D39+D43+D47+D52+D56+D71+D75+D79+D83</f>
        <v>50380224.5</v>
      </c>
      <c r="E5" s="366">
        <f>E6+E11+E15+E22+E26+E30+E35+E39+E43+E47+E52+E56+E71+E75+E79+E83</f>
        <v>45423478.5</v>
      </c>
      <c r="F5" s="366">
        <f>F6+F11+F15+F22+F26+F30+F35+F39+F43+F47+F52+F56+F71+F75+F79+F83</f>
        <v>5979040</v>
      </c>
      <c r="G5" s="366">
        <f>G6+G11+G15+G22+G26+G30+G35+G39+G43+G47+G52+G56+G71+G75+G79+G83</f>
        <v>33014162.6</v>
      </c>
    </row>
    <row r="6" spans="1:7" ht="39.75" customHeight="1">
      <c r="A6" s="104" t="s">
        <v>226</v>
      </c>
      <c r="B6" s="115" t="s">
        <v>239</v>
      </c>
      <c r="C6" s="151"/>
      <c r="D6" s="343">
        <f>D9+D10</f>
        <v>96210</v>
      </c>
      <c r="E6" s="343">
        <f>E9+E10</f>
        <v>104331</v>
      </c>
      <c r="F6" s="343">
        <f>F9+F10</f>
        <v>0</v>
      </c>
      <c r="G6" s="343">
        <f>G9+G10</f>
        <v>112452</v>
      </c>
    </row>
    <row r="7" spans="1:7" s="117" customFormat="1" ht="25.5" customHeight="1">
      <c r="A7" s="444" t="s">
        <v>473</v>
      </c>
      <c r="B7" s="446" t="s">
        <v>476</v>
      </c>
      <c r="C7" s="303"/>
      <c r="D7" s="361">
        <v>96210</v>
      </c>
      <c r="E7" s="361">
        <v>104331</v>
      </c>
      <c r="F7" s="361"/>
      <c r="G7" s="361">
        <v>112452</v>
      </c>
    </row>
    <row r="8" spans="1:7" s="117" customFormat="1" ht="30" customHeight="1">
      <c r="A8" s="444" t="s">
        <v>474</v>
      </c>
      <c r="B8" s="446" t="s">
        <v>477</v>
      </c>
      <c r="C8" s="303"/>
      <c r="D8" s="361">
        <v>96210</v>
      </c>
      <c r="E8" s="361">
        <v>104331</v>
      </c>
      <c r="F8" s="361"/>
      <c r="G8" s="361">
        <v>112452</v>
      </c>
    </row>
    <row r="9" spans="1:7" ht="64.5" customHeight="1">
      <c r="A9" s="71" t="s">
        <v>475</v>
      </c>
      <c r="B9" s="447" t="s">
        <v>425</v>
      </c>
      <c r="C9" s="150">
        <v>200</v>
      </c>
      <c r="D9" s="333">
        <v>7000</v>
      </c>
      <c r="E9" s="331">
        <v>7700</v>
      </c>
      <c r="F9" s="331"/>
      <c r="G9" s="332">
        <v>8400</v>
      </c>
    </row>
    <row r="10" spans="1:7" ht="67.5" customHeight="1">
      <c r="A10" s="71" t="s">
        <v>475</v>
      </c>
      <c r="B10" s="447" t="s">
        <v>425</v>
      </c>
      <c r="C10" s="150">
        <v>300</v>
      </c>
      <c r="D10" s="331">
        <v>89210</v>
      </c>
      <c r="E10" s="331">
        <v>96631</v>
      </c>
      <c r="F10" s="331"/>
      <c r="G10" s="332">
        <v>104052</v>
      </c>
    </row>
    <row r="11" spans="1:7" ht="44.25" customHeight="1">
      <c r="A11" s="104" t="s">
        <v>227</v>
      </c>
      <c r="B11" s="115" t="s">
        <v>240</v>
      </c>
      <c r="C11" s="152"/>
      <c r="D11" s="330">
        <f>D14</f>
        <v>3168462</v>
      </c>
      <c r="E11" s="330">
        <f>E14</f>
        <v>2000000</v>
      </c>
      <c r="F11" s="330">
        <f>F14</f>
        <v>0</v>
      </c>
      <c r="G11" s="330">
        <f>G14</f>
        <v>310000</v>
      </c>
    </row>
    <row r="12" spans="1:7" s="117" customFormat="1" ht="21" customHeight="1">
      <c r="A12" s="444" t="s">
        <v>473</v>
      </c>
      <c r="B12" s="446" t="s">
        <v>488</v>
      </c>
      <c r="C12" s="364"/>
      <c r="D12" s="448">
        <v>3168462</v>
      </c>
      <c r="E12" s="448">
        <v>2000000</v>
      </c>
      <c r="F12" s="448"/>
      <c r="G12" s="449">
        <v>310000</v>
      </c>
    </row>
    <row r="13" spans="1:7" s="117" customFormat="1" ht="36.75" customHeight="1">
      <c r="A13" s="444" t="s">
        <v>478</v>
      </c>
      <c r="B13" s="446" t="s">
        <v>482</v>
      </c>
      <c r="C13" s="364"/>
      <c r="D13" s="448">
        <v>3168462</v>
      </c>
      <c r="E13" s="448">
        <v>2000000</v>
      </c>
      <c r="F13" s="448"/>
      <c r="G13" s="449">
        <v>310000</v>
      </c>
    </row>
    <row r="14" spans="1:7" ht="63" customHeight="1">
      <c r="A14" s="72" t="s">
        <v>247</v>
      </c>
      <c r="B14" s="447" t="s">
        <v>426</v>
      </c>
      <c r="C14" s="150">
        <v>200</v>
      </c>
      <c r="D14" s="331">
        <v>3168462</v>
      </c>
      <c r="E14" s="331">
        <v>2000000</v>
      </c>
      <c r="F14" s="331"/>
      <c r="G14" s="332">
        <v>310000</v>
      </c>
    </row>
    <row r="15" spans="1:7" ht="63.75" customHeight="1">
      <c r="A15" s="105" t="s">
        <v>228</v>
      </c>
      <c r="B15" s="115" t="s">
        <v>241</v>
      </c>
      <c r="C15" s="152"/>
      <c r="D15" s="343">
        <f>D17</f>
        <v>477592.7</v>
      </c>
      <c r="E15" s="330">
        <f>E17</f>
        <v>468000</v>
      </c>
      <c r="F15" s="330">
        <f>F17</f>
        <v>0</v>
      </c>
      <c r="G15" s="330">
        <f>G17</f>
        <v>468000</v>
      </c>
    </row>
    <row r="16" spans="1:7" ht="24" customHeight="1">
      <c r="A16" s="444" t="s">
        <v>473</v>
      </c>
      <c r="B16" s="446" t="s">
        <v>487</v>
      </c>
      <c r="C16" s="364"/>
      <c r="D16" s="361">
        <f>D17</f>
        <v>477592.7</v>
      </c>
      <c r="E16" s="361">
        <f>E17</f>
        <v>468000</v>
      </c>
      <c r="F16" s="361">
        <f>F17</f>
        <v>0</v>
      </c>
      <c r="G16" s="361">
        <f>G17</f>
        <v>468000</v>
      </c>
    </row>
    <row r="17" spans="1:7" ht="30" customHeight="1">
      <c r="A17" s="451" t="s">
        <v>248</v>
      </c>
      <c r="B17" s="456" t="s">
        <v>462</v>
      </c>
      <c r="C17" s="150"/>
      <c r="D17" s="333">
        <f>D18+D19+D20+D21</f>
        <v>477592.7</v>
      </c>
      <c r="E17" s="331">
        <f>E18+E19+E20+E21</f>
        <v>468000</v>
      </c>
      <c r="F17" s="331">
        <f>F18+F19+F20+F21</f>
        <v>0</v>
      </c>
      <c r="G17" s="331">
        <f>G18+G19+G20+G21</f>
        <v>468000</v>
      </c>
    </row>
    <row r="18" spans="1:7" ht="51.75" customHeight="1">
      <c r="A18" s="95" t="s">
        <v>436</v>
      </c>
      <c r="B18" s="392" t="s">
        <v>430</v>
      </c>
      <c r="C18" s="150">
        <v>200</v>
      </c>
      <c r="D18" s="333">
        <v>359592.7</v>
      </c>
      <c r="E18" s="333">
        <v>350000</v>
      </c>
      <c r="F18" s="333"/>
      <c r="G18" s="334">
        <v>350000</v>
      </c>
    </row>
    <row r="19" spans="1:7" ht="41.25" customHeight="1">
      <c r="A19" s="95" t="s">
        <v>479</v>
      </c>
      <c r="B19" s="392" t="s">
        <v>428</v>
      </c>
      <c r="C19" s="150">
        <v>200</v>
      </c>
      <c r="D19" s="333">
        <v>90000</v>
      </c>
      <c r="E19" s="333">
        <v>90000</v>
      </c>
      <c r="F19" s="333"/>
      <c r="G19" s="334">
        <v>90000</v>
      </c>
    </row>
    <row r="20" spans="1:7" ht="40.5" customHeight="1">
      <c r="A20" s="95" t="s">
        <v>480</v>
      </c>
      <c r="B20" s="392" t="s">
        <v>429</v>
      </c>
      <c r="C20" s="150">
        <v>200</v>
      </c>
      <c r="D20" s="333">
        <v>20000</v>
      </c>
      <c r="E20" s="333">
        <v>20000</v>
      </c>
      <c r="F20" s="333"/>
      <c r="G20" s="334">
        <v>20000</v>
      </c>
    </row>
    <row r="21" spans="1:7" ht="46.5" customHeight="1">
      <c r="A21" s="95" t="s">
        <v>481</v>
      </c>
      <c r="B21" s="392" t="s">
        <v>427</v>
      </c>
      <c r="C21" s="150">
        <v>200</v>
      </c>
      <c r="D21" s="333">
        <v>8000</v>
      </c>
      <c r="E21" s="333">
        <v>8000</v>
      </c>
      <c r="F21" s="333"/>
      <c r="G21" s="334">
        <v>8000</v>
      </c>
    </row>
    <row r="22" spans="1:7" ht="78.75" customHeight="1">
      <c r="A22" s="106" t="s">
        <v>344</v>
      </c>
      <c r="B22" s="116" t="s">
        <v>242</v>
      </c>
      <c r="C22" s="152"/>
      <c r="D22" s="343">
        <f>D25</f>
        <v>277000</v>
      </c>
      <c r="E22" s="343">
        <f>E25</f>
        <v>277000</v>
      </c>
      <c r="F22" s="330">
        <f>F25</f>
        <v>277000</v>
      </c>
      <c r="G22" s="330">
        <f>G25</f>
        <v>277000</v>
      </c>
    </row>
    <row r="23" spans="1:7" ht="21.75" customHeight="1">
      <c r="A23" s="444" t="s">
        <v>473</v>
      </c>
      <c r="B23" s="455" t="s">
        <v>485</v>
      </c>
      <c r="C23" s="364"/>
      <c r="D23" s="361">
        <f aca="true" t="shared" si="0" ref="D23:G24">D24</f>
        <v>277000</v>
      </c>
      <c r="E23" s="361">
        <f t="shared" si="0"/>
        <v>277000</v>
      </c>
      <c r="F23" s="361">
        <f t="shared" si="0"/>
        <v>277000</v>
      </c>
      <c r="G23" s="361">
        <f t="shared" si="0"/>
        <v>277000</v>
      </c>
    </row>
    <row r="24" spans="1:7" ht="44.25" customHeight="1">
      <c r="A24" s="71" t="s">
        <v>483</v>
      </c>
      <c r="B24" s="455" t="s">
        <v>486</v>
      </c>
      <c r="C24" s="364"/>
      <c r="D24" s="361">
        <f t="shared" si="0"/>
        <v>277000</v>
      </c>
      <c r="E24" s="361">
        <f t="shared" si="0"/>
        <v>277000</v>
      </c>
      <c r="F24" s="361">
        <f t="shared" si="0"/>
        <v>277000</v>
      </c>
      <c r="G24" s="361">
        <f t="shared" si="0"/>
        <v>277000</v>
      </c>
    </row>
    <row r="25" spans="1:7" ht="44.25" customHeight="1">
      <c r="A25" s="71" t="s">
        <v>484</v>
      </c>
      <c r="B25" s="84" t="s">
        <v>243</v>
      </c>
      <c r="C25" s="150">
        <v>200</v>
      </c>
      <c r="D25" s="333">
        <v>277000</v>
      </c>
      <c r="E25" s="333">
        <v>277000</v>
      </c>
      <c r="F25" s="333">
        <v>277000</v>
      </c>
      <c r="G25" s="333">
        <v>277000</v>
      </c>
    </row>
    <row r="26" spans="1:8" ht="81" customHeight="1">
      <c r="A26" s="106" t="s">
        <v>229</v>
      </c>
      <c r="B26" s="115">
        <v>1500000000</v>
      </c>
      <c r="C26" s="152"/>
      <c r="D26" s="343">
        <f>D29</f>
        <v>152040</v>
      </c>
      <c r="E26" s="343">
        <f>E29</f>
        <v>152040</v>
      </c>
      <c r="F26" s="343">
        <f>F29</f>
        <v>152040</v>
      </c>
      <c r="G26" s="343">
        <f>G29</f>
        <v>152040</v>
      </c>
      <c r="H26" s="457"/>
    </row>
    <row r="27" spans="1:8" ht="25.5" customHeight="1">
      <c r="A27" s="444" t="s">
        <v>473</v>
      </c>
      <c r="B27" s="445">
        <v>1520000000</v>
      </c>
      <c r="C27" s="364"/>
      <c r="D27" s="361">
        <f aca="true" t="shared" si="1" ref="D27:G28">D28</f>
        <v>152040</v>
      </c>
      <c r="E27" s="361">
        <f t="shared" si="1"/>
        <v>152040</v>
      </c>
      <c r="F27" s="361">
        <f t="shared" si="1"/>
        <v>152040</v>
      </c>
      <c r="G27" s="361">
        <f t="shared" si="1"/>
        <v>152040</v>
      </c>
      <c r="H27" s="457"/>
    </row>
    <row r="28" spans="1:8" ht="60" customHeight="1">
      <c r="A28" s="453" t="s">
        <v>256</v>
      </c>
      <c r="B28" s="445">
        <v>1520100000</v>
      </c>
      <c r="C28" s="364"/>
      <c r="D28" s="361">
        <f t="shared" si="1"/>
        <v>152040</v>
      </c>
      <c r="E28" s="361">
        <f t="shared" si="1"/>
        <v>152040</v>
      </c>
      <c r="F28" s="361">
        <f t="shared" si="1"/>
        <v>152040</v>
      </c>
      <c r="G28" s="361">
        <f t="shared" si="1"/>
        <v>152040</v>
      </c>
      <c r="H28" s="457"/>
    </row>
    <row r="29" spans="1:7" s="117" customFormat="1" ht="49.5" customHeight="1">
      <c r="A29" s="459" t="s">
        <v>256</v>
      </c>
      <c r="B29" s="121" t="s">
        <v>442</v>
      </c>
      <c r="C29" s="153">
        <v>200</v>
      </c>
      <c r="D29" s="344">
        <v>152040</v>
      </c>
      <c r="E29" s="344">
        <v>152040</v>
      </c>
      <c r="F29" s="344">
        <v>152040</v>
      </c>
      <c r="G29" s="344">
        <v>152040</v>
      </c>
    </row>
    <row r="30" spans="1:7" ht="104.25" customHeight="1">
      <c r="A30" s="461" t="s">
        <v>230</v>
      </c>
      <c r="B30" s="382" t="s">
        <v>244</v>
      </c>
      <c r="C30" s="383"/>
      <c r="D30" s="347">
        <f aca="true" t="shared" si="2" ref="D30:G31">D31</f>
        <v>13000000</v>
      </c>
      <c r="E30" s="347">
        <f t="shared" si="2"/>
        <v>13000000</v>
      </c>
      <c r="F30" s="347">
        <f t="shared" si="2"/>
        <v>0</v>
      </c>
      <c r="G30" s="347">
        <f t="shared" si="2"/>
        <v>8000000</v>
      </c>
    </row>
    <row r="31" spans="1:7" ht="24.75" customHeight="1">
      <c r="A31" s="444" t="s">
        <v>473</v>
      </c>
      <c r="B31" s="446" t="s">
        <v>490</v>
      </c>
      <c r="C31" s="364"/>
      <c r="D31" s="361">
        <f t="shared" si="2"/>
        <v>13000000</v>
      </c>
      <c r="E31" s="361">
        <f t="shared" si="2"/>
        <v>13000000</v>
      </c>
      <c r="F31" s="361">
        <f t="shared" si="2"/>
        <v>0</v>
      </c>
      <c r="G31" s="361">
        <f t="shared" si="2"/>
        <v>8000000</v>
      </c>
    </row>
    <row r="32" spans="1:7" ht="46.5" customHeight="1">
      <c r="A32" s="453" t="s">
        <v>489</v>
      </c>
      <c r="B32" s="446" t="s">
        <v>464</v>
      </c>
      <c r="C32" s="364"/>
      <c r="D32" s="361">
        <f>D33+D34</f>
        <v>13000000</v>
      </c>
      <c r="E32" s="361">
        <f>E33+E34</f>
        <v>13000000</v>
      </c>
      <c r="F32" s="361">
        <f>F33+F34</f>
        <v>0</v>
      </c>
      <c r="G32" s="361">
        <f>G33+G34</f>
        <v>8000000</v>
      </c>
    </row>
    <row r="33" spans="1:7" ht="24" customHeight="1">
      <c r="A33" s="71" t="s">
        <v>491</v>
      </c>
      <c r="B33" s="447" t="s">
        <v>467</v>
      </c>
      <c r="C33" s="150">
        <v>200</v>
      </c>
      <c r="D33" s="333">
        <v>11843000</v>
      </c>
      <c r="E33" s="333">
        <v>11843000</v>
      </c>
      <c r="F33" s="333"/>
      <c r="G33" s="334">
        <v>8000000</v>
      </c>
    </row>
    <row r="34" spans="1:7" ht="26.25" customHeight="1">
      <c r="A34" s="71" t="s">
        <v>465</v>
      </c>
      <c r="B34" s="447" t="s">
        <v>466</v>
      </c>
      <c r="C34" s="150">
        <v>200</v>
      </c>
      <c r="D34" s="333">
        <v>1157000</v>
      </c>
      <c r="E34" s="333">
        <v>1157000</v>
      </c>
      <c r="F34" s="333"/>
      <c r="G34" s="334"/>
    </row>
    <row r="35" spans="1:7" ht="56.25" customHeight="1">
      <c r="A35" s="463" t="s">
        <v>231</v>
      </c>
      <c r="B35" s="464" t="s">
        <v>245</v>
      </c>
      <c r="C35" s="465"/>
      <c r="D35" s="466">
        <f>D38</f>
        <v>470000</v>
      </c>
      <c r="E35" s="466">
        <f>E38</f>
        <v>250000</v>
      </c>
      <c r="F35" s="466">
        <f>F38</f>
        <v>0</v>
      </c>
      <c r="G35" s="466">
        <f>G38</f>
        <v>200000</v>
      </c>
    </row>
    <row r="36" spans="1:7" ht="29.25" customHeight="1">
      <c r="A36" s="444" t="s">
        <v>473</v>
      </c>
      <c r="B36" s="446" t="s">
        <v>493</v>
      </c>
      <c r="C36" s="364"/>
      <c r="D36" s="361">
        <f aca="true" t="shared" si="3" ref="D36:G37">D37</f>
        <v>470000</v>
      </c>
      <c r="E36" s="361">
        <f t="shared" si="3"/>
        <v>250000</v>
      </c>
      <c r="F36" s="361">
        <f t="shared" si="3"/>
        <v>0</v>
      </c>
      <c r="G36" s="361">
        <f t="shared" si="3"/>
        <v>200000</v>
      </c>
    </row>
    <row r="37" spans="1:7" ht="35.25" customHeight="1">
      <c r="A37" s="472" t="s">
        <v>249</v>
      </c>
      <c r="B37" s="446" t="s">
        <v>492</v>
      </c>
      <c r="C37" s="364"/>
      <c r="D37" s="361">
        <f t="shared" si="3"/>
        <v>470000</v>
      </c>
      <c r="E37" s="361">
        <f t="shared" si="3"/>
        <v>250000</v>
      </c>
      <c r="F37" s="361">
        <f t="shared" si="3"/>
        <v>0</v>
      </c>
      <c r="G37" s="361">
        <f t="shared" si="3"/>
        <v>200000</v>
      </c>
    </row>
    <row r="38" spans="1:7" ht="26.25" customHeight="1">
      <c r="A38" s="467" t="s">
        <v>249</v>
      </c>
      <c r="B38" s="471" t="s">
        <v>437</v>
      </c>
      <c r="C38" s="468">
        <v>200</v>
      </c>
      <c r="D38" s="469">
        <v>470000</v>
      </c>
      <c r="E38" s="469">
        <v>250000</v>
      </c>
      <c r="F38" s="469"/>
      <c r="G38" s="470">
        <v>200000</v>
      </c>
    </row>
    <row r="39" spans="1:7" s="85" customFormat="1" ht="96" customHeight="1">
      <c r="A39" s="475" t="s">
        <v>232</v>
      </c>
      <c r="B39" s="382" t="s">
        <v>246</v>
      </c>
      <c r="C39" s="383"/>
      <c r="D39" s="347">
        <f>D42</f>
        <v>3498700</v>
      </c>
      <c r="E39" s="347">
        <f>E42</f>
        <v>3500000</v>
      </c>
      <c r="F39" s="347">
        <f>F42</f>
        <v>0</v>
      </c>
      <c r="G39" s="347">
        <f>G42</f>
        <v>2500000</v>
      </c>
    </row>
    <row r="40" spans="1:7" s="85" customFormat="1" ht="25.5" customHeight="1">
      <c r="A40" s="444" t="s">
        <v>473</v>
      </c>
      <c r="B40" s="446" t="s">
        <v>494</v>
      </c>
      <c r="C40" s="364"/>
      <c r="D40" s="361">
        <f aca="true" t="shared" si="4" ref="D40:G41">D41</f>
        <v>3498700</v>
      </c>
      <c r="E40" s="361">
        <f t="shared" si="4"/>
        <v>3500000</v>
      </c>
      <c r="F40" s="361">
        <f t="shared" si="4"/>
        <v>0</v>
      </c>
      <c r="G40" s="361">
        <f t="shared" si="4"/>
        <v>2500000</v>
      </c>
    </row>
    <row r="41" spans="1:7" s="85" customFormat="1" ht="69" customHeight="1">
      <c r="A41" s="473" t="s">
        <v>495</v>
      </c>
      <c r="B41" s="446" t="s">
        <v>496</v>
      </c>
      <c r="C41" s="364"/>
      <c r="D41" s="361">
        <f t="shared" si="4"/>
        <v>3498700</v>
      </c>
      <c r="E41" s="361">
        <f t="shared" si="4"/>
        <v>3500000</v>
      </c>
      <c r="F41" s="361">
        <f t="shared" si="4"/>
        <v>0</v>
      </c>
      <c r="G41" s="361">
        <f t="shared" si="4"/>
        <v>2500000</v>
      </c>
    </row>
    <row r="42" spans="1:7" s="85" customFormat="1" ht="75" customHeight="1">
      <c r="A42" s="476" t="s">
        <v>497</v>
      </c>
      <c r="B42" s="471" t="s">
        <v>452</v>
      </c>
      <c r="C42" s="477">
        <v>200</v>
      </c>
      <c r="D42" s="469">
        <v>3498700</v>
      </c>
      <c r="E42" s="469">
        <v>3500000</v>
      </c>
      <c r="F42" s="469"/>
      <c r="G42" s="470">
        <v>2500000</v>
      </c>
    </row>
    <row r="43" spans="1:7" s="86" customFormat="1" ht="68.25" customHeight="1">
      <c r="A43" s="479" t="s">
        <v>273</v>
      </c>
      <c r="B43" s="382" t="s">
        <v>500</v>
      </c>
      <c r="C43" s="480"/>
      <c r="D43" s="481">
        <f>D46</f>
        <v>130000</v>
      </c>
      <c r="E43" s="481">
        <f>E46</f>
        <v>80000</v>
      </c>
      <c r="F43" s="481">
        <f>F46</f>
        <v>0</v>
      </c>
      <c r="G43" s="481">
        <f>G46</f>
        <v>80000</v>
      </c>
    </row>
    <row r="44" spans="1:7" s="86" customFormat="1" ht="26.25" customHeight="1">
      <c r="A44" s="444" t="s">
        <v>473</v>
      </c>
      <c r="B44" s="446" t="s">
        <v>501</v>
      </c>
      <c r="C44" s="364"/>
      <c r="D44" s="361">
        <f aca="true" t="shared" si="5" ref="D44:G45">D45</f>
        <v>130000</v>
      </c>
      <c r="E44" s="361">
        <f t="shared" si="5"/>
        <v>80000</v>
      </c>
      <c r="F44" s="361">
        <f t="shared" si="5"/>
        <v>0</v>
      </c>
      <c r="G44" s="361">
        <f t="shared" si="5"/>
        <v>80000</v>
      </c>
    </row>
    <row r="45" spans="1:7" s="86" customFormat="1" ht="33.75" customHeight="1">
      <c r="A45" s="478" t="s">
        <v>498</v>
      </c>
      <c r="B45" s="446" t="s">
        <v>502</v>
      </c>
      <c r="C45" s="364"/>
      <c r="D45" s="361">
        <f t="shared" si="5"/>
        <v>130000</v>
      </c>
      <c r="E45" s="361">
        <f t="shared" si="5"/>
        <v>80000</v>
      </c>
      <c r="F45" s="361">
        <f t="shared" si="5"/>
        <v>0</v>
      </c>
      <c r="G45" s="361">
        <f t="shared" si="5"/>
        <v>80000</v>
      </c>
    </row>
    <row r="46" spans="1:7" s="86" customFormat="1" ht="44.25" customHeight="1">
      <c r="A46" s="462" t="s">
        <v>499</v>
      </c>
      <c r="B46" s="471" t="s">
        <v>453</v>
      </c>
      <c r="C46" s="482">
        <v>200</v>
      </c>
      <c r="D46" s="483">
        <v>130000</v>
      </c>
      <c r="E46" s="469">
        <v>80000</v>
      </c>
      <c r="F46" s="469"/>
      <c r="G46" s="470">
        <v>80000</v>
      </c>
    </row>
    <row r="47" spans="1:7" s="85" customFormat="1" ht="53.25" customHeight="1">
      <c r="A47" s="485" t="s">
        <v>233</v>
      </c>
      <c r="B47" s="486" t="s">
        <v>503</v>
      </c>
      <c r="C47" s="383"/>
      <c r="D47" s="347">
        <v>10000000</v>
      </c>
      <c r="E47" s="347">
        <v>10000000</v>
      </c>
      <c r="F47" s="347">
        <f>F50+F51</f>
        <v>5550000</v>
      </c>
      <c r="G47" s="347">
        <v>6000000</v>
      </c>
    </row>
    <row r="48" spans="1:7" s="85" customFormat="1" ht="23.25" customHeight="1">
      <c r="A48" s="444" t="s">
        <v>473</v>
      </c>
      <c r="B48" s="446" t="s">
        <v>505</v>
      </c>
      <c r="C48" s="364"/>
      <c r="D48" s="361">
        <f>D49</f>
        <v>10000000</v>
      </c>
      <c r="E48" s="361">
        <f>E49</f>
        <v>10000000</v>
      </c>
      <c r="F48" s="361">
        <f>F49</f>
        <v>5550000</v>
      </c>
      <c r="G48" s="361">
        <f>G49</f>
        <v>6000000</v>
      </c>
    </row>
    <row r="49" spans="1:7" s="85" customFormat="1" ht="27" customHeight="1">
      <c r="A49" s="484" t="s">
        <v>504</v>
      </c>
      <c r="B49" s="446" t="s">
        <v>506</v>
      </c>
      <c r="C49" s="364"/>
      <c r="D49" s="361">
        <f>D50+D51</f>
        <v>10000000</v>
      </c>
      <c r="E49" s="361">
        <f>E50+E51</f>
        <v>10000000</v>
      </c>
      <c r="F49" s="361">
        <f>F50+F51</f>
        <v>5550000</v>
      </c>
      <c r="G49" s="361">
        <f>G50+G51</f>
        <v>6000000</v>
      </c>
    </row>
    <row r="50" spans="1:7" s="85" customFormat="1" ht="17.25" customHeight="1">
      <c r="A50" s="476" t="s">
        <v>250</v>
      </c>
      <c r="B50" s="488" t="s">
        <v>438</v>
      </c>
      <c r="C50" s="487">
        <v>200</v>
      </c>
      <c r="D50" s="469">
        <v>5550000</v>
      </c>
      <c r="E50" s="469">
        <v>5550000</v>
      </c>
      <c r="F50" s="469">
        <v>5550000</v>
      </c>
      <c r="G50" s="469">
        <v>5550000</v>
      </c>
    </row>
    <row r="51" spans="1:7" s="85" customFormat="1" ht="26.25" customHeight="1">
      <c r="A51" s="95" t="s">
        <v>251</v>
      </c>
      <c r="B51" s="488" t="s">
        <v>439</v>
      </c>
      <c r="C51" s="154">
        <v>200</v>
      </c>
      <c r="D51" s="346">
        <v>4450000</v>
      </c>
      <c r="E51" s="346">
        <v>4450000</v>
      </c>
      <c r="F51" s="416"/>
      <c r="G51" s="332">
        <v>450000</v>
      </c>
    </row>
    <row r="52" spans="1:7" s="85" customFormat="1" ht="72" customHeight="1">
      <c r="A52" s="107" t="s">
        <v>268</v>
      </c>
      <c r="B52" s="118">
        <v>1000000000</v>
      </c>
      <c r="C52" s="152"/>
      <c r="D52" s="345">
        <f>D54</f>
        <v>24000</v>
      </c>
      <c r="E52" s="345">
        <f>E54</f>
        <v>24000</v>
      </c>
      <c r="F52" s="345">
        <f>F54</f>
        <v>0</v>
      </c>
      <c r="G52" s="345">
        <f>G54</f>
        <v>24000</v>
      </c>
    </row>
    <row r="53" spans="1:7" s="491" customFormat="1" ht="24.75" customHeight="1">
      <c r="A53" s="444" t="s">
        <v>473</v>
      </c>
      <c r="B53" s="460">
        <v>1020000000</v>
      </c>
      <c r="C53" s="489"/>
      <c r="D53" s="490">
        <f aca="true" t="shared" si="6" ref="D53:G54">D54</f>
        <v>24000</v>
      </c>
      <c r="E53" s="490">
        <f t="shared" si="6"/>
        <v>24000</v>
      </c>
      <c r="F53" s="490">
        <f t="shared" si="6"/>
        <v>0</v>
      </c>
      <c r="G53" s="490">
        <f t="shared" si="6"/>
        <v>24000</v>
      </c>
    </row>
    <row r="54" spans="1:7" s="85" customFormat="1" ht="41.25" customHeight="1">
      <c r="A54" s="96" t="s">
        <v>252</v>
      </c>
      <c r="B54" s="452">
        <v>1020100000</v>
      </c>
      <c r="C54" s="150"/>
      <c r="D54" s="494">
        <f t="shared" si="6"/>
        <v>24000</v>
      </c>
      <c r="E54" s="494">
        <f t="shared" si="6"/>
        <v>24000</v>
      </c>
      <c r="F54" s="494">
        <f t="shared" si="6"/>
        <v>0</v>
      </c>
      <c r="G54" s="494">
        <f t="shared" si="6"/>
        <v>24000</v>
      </c>
    </row>
    <row r="55" spans="1:7" s="85" customFormat="1" ht="24" customHeight="1">
      <c r="A55" s="95" t="s">
        <v>507</v>
      </c>
      <c r="B55" s="84">
        <v>1020120100</v>
      </c>
      <c r="C55" s="150">
        <v>200</v>
      </c>
      <c r="D55" s="333">
        <v>24000</v>
      </c>
      <c r="E55" s="333">
        <v>24000</v>
      </c>
      <c r="F55" s="333"/>
      <c r="G55" s="333">
        <v>24000</v>
      </c>
    </row>
    <row r="56" spans="1:7" s="85" customFormat="1" ht="42.75" customHeight="1">
      <c r="A56" s="108" t="s">
        <v>234</v>
      </c>
      <c r="B56" s="118">
        <v>1200000000</v>
      </c>
      <c r="C56" s="152"/>
      <c r="D56" s="343">
        <f>D59+D62+D67</f>
        <v>18260832.8</v>
      </c>
      <c r="E56" s="343">
        <f>E59+E62+E67</f>
        <v>14885623.5</v>
      </c>
      <c r="F56" s="343">
        <f>F59+F62+F67</f>
        <v>0</v>
      </c>
      <c r="G56" s="343">
        <f>G59+G62+G67</f>
        <v>14438186.6</v>
      </c>
    </row>
    <row r="57" spans="1:7" s="85" customFormat="1" ht="25.5" customHeight="1">
      <c r="A57" s="444" t="s">
        <v>473</v>
      </c>
      <c r="B57" s="474">
        <v>1220000000</v>
      </c>
      <c r="C57" s="364"/>
      <c r="D57" s="361">
        <f>D58+D62+D67</f>
        <v>18260832.8</v>
      </c>
      <c r="E57" s="361">
        <f>E58+E62+E67</f>
        <v>14885623.5</v>
      </c>
      <c r="F57" s="361">
        <f>F58+F62+F67</f>
        <v>0</v>
      </c>
      <c r="G57" s="361">
        <f>G58+G62+G67</f>
        <v>14438186.6</v>
      </c>
    </row>
    <row r="58" spans="1:7" s="85" customFormat="1" ht="23.25" customHeight="1">
      <c r="A58" s="498" t="s">
        <v>508</v>
      </c>
      <c r="B58" s="499">
        <v>1220100000</v>
      </c>
      <c r="C58" s="265"/>
      <c r="D58" s="500">
        <f>D59</f>
        <v>5321696.8</v>
      </c>
      <c r="E58" s="500">
        <f>E59</f>
        <v>4472839.6</v>
      </c>
      <c r="F58" s="500">
        <f>F59</f>
        <v>0</v>
      </c>
      <c r="G58" s="500">
        <f>G59</f>
        <v>4472839.6</v>
      </c>
    </row>
    <row r="59" spans="1:7" s="85" customFormat="1" ht="63" customHeight="1">
      <c r="A59" s="497" t="s">
        <v>295</v>
      </c>
      <c r="B59" s="495" t="s">
        <v>459</v>
      </c>
      <c r="C59" s="364"/>
      <c r="D59" s="365">
        <f>D60+D61</f>
        <v>5321696.8</v>
      </c>
      <c r="E59" s="365">
        <f>E60+E61</f>
        <v>4472839.6</v>
      </c>
      <c r="F59" s="365">
        <f>F60+F61</f>
        <v>0</v>
      </c>
      <c r="G59" s="365">
        <f>G60+G61</f>
        <v>4472839.6</v>
      </c>
    </row>
    <row r="60" spans="1:7" s="85" customFormat="1" ht="63.75" customHeight="1">
      <c r="A60" s="71" t="s">
        <v>296</v>
      </c>
      <c r="B60" s="496" t="s">
        <v>459</v>
      </c>
      <c r="C60" s="150">
        <v>100</v>
      </c>
      <c r="D60" s="333">
        <v>4347839.6</v>
      </c>
      <c r="E60" s="149">
        <v>4347839.6</v>
      </c>
      <c r="F60" s="149"/>
      <c r="G60" s="149">
        <v>4347839.6</v>
      </c>
    </row>
    <row r="61" spans="1:7" s="85" customFormat="1" ht="60.75" customHeight="1">
      <c r="A61" s="71" t="s">
        <v>296</v>
      </c>
      <c r="B61" s="496" t="s">
        <v>459</v>
      </c>
      <c r="C61" s="150">
        <v>200</v>
      </c>
      <c r="D61" s="333">
        <v>973857.2</v>
      </c>
      <c r="E61" s="149">
        <v>125000</v>
      </c>
      <c r="F61" s="149"/>
      <c r="G61" s="149">
        <v>125000</v>
      </c>
    </row>
    <row r="62" spans="1:7" s="85" customFormat="1" ht="30.75" customHeight="1">
      <c r="A62" s="501" t="s">
        <v>509</v>
      </c>
      <c r="B62" s="507" t="s">
        <v>510</v>
      </c>
      <c r="C62" s="505"/>
      <c r="D62" s="502">
        <f>D63+D64+D65+D66</f>
        <v>6260248.41</v>
      </c>
      <c r="E62" s="502">
        <f>E63+E64+E65+E66</f>
        <v>5186459.41</v>
      </c>
      <c r="F62" s="502">
        <f>F63+F64+F65+F66</f>
        <v>0</v>
      </c>
      <c r="G62" s="502">
        <f>G63+G64+G65+G66</f>
        <v>4738959.41</v>
      </c>
    </row>
    <row r="63" spans="1:7" s="85" customFormat="1" ht="51" customHeight="1">
      <c r="A63" s="71" t="s">
        <v>297</v>
      </c>
      <c r="B63" s="120" t="s">
        <v>458</v>
      </c>
      <c r="C63" s="150">
        <v>100</v>
      </c>
      <c r="D63" s="342">
        <v>4589759.41</v>
      </c>
      <c r="E63" s="342">
        <v>4589759.41</v>
      </c>
      <c r="F63" s="342"/>
      <c r="G63" s="342">
        <v>4589759.41</v>
      </c>
    </row>
    <row r="64" spans="1:7" s="85" customFormat="1" ht="54" customHeight="1">
      <c r="A64" s="71" t="s">
        <v>297</v>
      </c>
      <c r="B64" s="120" t="s">
        <v>458</v>
      </c>
      <c r="C64" s="150">
        <v>200</v>
      </c>
      <c r="D64" s="342">
        <v>1193062</v>
      </c>
      <c r="E64" s="342">
        <v>146700</v>
      </c>
      <c r="F64" s="342"/>
      <c r="G64" s="342">
        <v>149200</v>
      </c>
    </row>
    <row r="65" spans="1:7" s="85" customFormat="1" ht="54" customHeight="1">
      <c r="A65" s="271" t="s">
        <v>297</v>
      </c>
      <c r="B65" s="120" t="s">
        <v>458</v>
      </c>
      <c r="C65" s="155">
        <v>800</v>
      </c>
      <c r="D65" s="348">
        <v>27427</v>
      </c>
      <c r="E65" s="348"/>
      <c r="F65" s="348"/>
      <c r="G65" s="348"/>
    </row>
    <row r="66" spans="1:7" s="85" customFormat="1" ht="84.75" customHeight="1">
      <c r="A66" s="363" t="s">
        <v>355</v>
      </c>
      <c r="B66" s="298">
        <v>1220290020</v>
      </c>
      <c r="C66" s="364">
        <v>100</v>
      </c>
      <c r="D66" s="365">
        <v>450000</v>
      </c>
      <c r="E66" s="365">
        <v>450000</v>
      </c>
      <c r="F66" s="365"/>
      <c r="G66" s="365"/>
    </row>
    <row r="67" spans="1:7" s="85" customFormat="1" ht="51" customHeight="1">
      <c r="A67" s="503" t="s">
        <v>511</v>
      </c>
      <c r="B67" s="504">
        <v>1220300000</v>
      </c>
      <c r="C67" s="505"/>
      <c r="D67" s="506">
        <f>D68+D69+D70</f>
        <v>6678887.59</v>
      </c>
      <c r="E67" s="506">
        <f>E68+E69+E70</f>
        <v>5226324.49</v>
      </c>
      <c r="F67" s="506">
        <f>F68+F69+F70</f>
        <v>0</v>
      </c>
      <c r="G67" s="506">
        <f>G68+G69+G70</f>
        <v>5226387.59</v>
      </c>
    </row>
    <row r="68" spans="1:7" s="85" customFormat="1" ht="50.25" customHeight="1">
      <c r="A68" s="71" t="s">
        <v>298</v>
      </c>
      <c r="B68" s="119">
        <v>1220300050</v>
      </c>
      <c r="C68" s="150">
        <v>100</v>
      </c>
      <c r="D68" s="333">
        <v>5077387.59</v>
      </c>
      <c r="E68" s="149">
        <v>5077387.59</v>
      </c>
      <c r="F68" s="333"/>
      <c r="G68" s="149">
        <v>5077387.59</v>
      </c>
    </row>
    <row r="69" spans="1:7" s="85" customFormat="1" ht="51" customHeight="1">
      <c r="A69" s="71" t="s">
        <v>298</v>
      </c>
      <c r="B69" s="119">
        <v>1220300050</v>
      </c>
      <c r="C69" s="150">
        <v>200</v>
      </c>
      <c r="D69" s="333">
        <v>1600000</v>
      </c>
      <c r="E69" s="146">
        <v>148936.9</v>
      </c>
      <c r="F69" s="333"/>
      <c r="G69" s="146">
        <v>149000</v>
      </c>
    </row>
    <row r="70" spans="1:7" s="85" customFormat="1" ht="53.25" customHeight="1">
      <c r="A70" s="71" t="s">
        <v>298</v>
      </c>
      <c r="B70" s="119">
        <v>1220300050</v>
      </c>
      <c r="C70" s="150">
        <v>800</v>
      </c>
      <c r="D70" s="333">
        <v>1500</v>
      </c>
      <c r="E70" s="333"/>
      <c r="F70" s="333"/>
      <c r="G70" s="334"/>
    </row>
    <row r="71" spans="1:7" ht="97.5" customHeight="1">
      <c r="A71" s="509" t="s">
        <v>235</v>
      </c>
      <c r="B71" s="114">
        <v>1300000000</v>
      </c>
      <c r="C71" s="510"/>
      <c r="D71" s="511">
        <f>D74</f>
        <v>32484</v>
      </c>
      <c r="E71" s="511">
        <f>E74</f>
        <v>32484</v>
      </c>
      <c r="F71" s="511">
        <f>F74</f>
        <v>0</v>
      </c>
      <c r="G71" s="511">
        <f>G74</f>
        <v>32484</v>
      </c>
    </row>
    <row r="72" spans="1:7" ht="24" customHeight="1">
      <c r="A72" s="444" t="s">
        <v>473</v>
      </c>
      <c r="B72" s="445">
        <v>1320000000</v>
      </c>
      <c r="C72" s="364"/>
      <c r="D72" s="361">
        <f aca="true" t="shared" si="7" ref="D72:G73">D73</f>
        <v>32484</v>
      </c>
      <c r="E72" s="361">
        <f t="shared" si="7"/>
        <v>32484</v>
      </c>
      <c r="F72" s="361">
        <f t="shared" si="7"/>
        <v>0</v>
      </c>
      <c r="G72" s="361">
        <f t="shared" si="7"/>
        <v>32484</v>
      </c>
    </row>
    <row r="73" spans="1:7" ht="54.75" customHeight="1">
      <c r="A73" s="514" t="s">
        <v>253</v>
      </c>
      <c r="B73" s="458">
        <v>1320100000</v>
      </c>
      <c r="C73" s="508"/>
      <c r="D73" s="361">
        <f t="shared" si="7"/>
        <v>32484</v>
      </c>
      <c r="E73" s="361">
        <f t="shared" si="7"/>
        <v>32484</v>
      </c>
      <c r="F73" s="361">
        <f t="shared" si="7"/>
        <v>0</v>
      </c>
      <c r="G73" s="361">
        <f t="shared" si="7"/>
        <v>32484</v>
      </c>
    </row>
    <row r="74" spans="1:7" ht="57.75" customHeight="1">
      <c r="A74" s="512" t="s">
        <v>455</v>
      </c>
      <c r="B74" s="513" t="s">
        <v>456</v>
      </c>
      <c r="C74" s="477">
        <v>300</v>
      </c>
      <c r="D74" s="483">
        <v>32484</v>
      </c>
      <c r="E74" s="483">
        <v>32484</v>
      </c>
      <c r="F74" s="483"/>
      <c r="G74" s="470">
        <v>32484</v>
      </c>
    </row>
    <row r="75" spans="1:7" ht="58.5" customHeight="1">
      <c r="A75" s="517" t="s">
        <v>236</v>
      </c>
      <c r="B75" s="515">
        <v>1400000000</v>
      </c>
      <c r="C75" s="516"/>
      <c r="D75" s="481">
        <f>D78</f>
        <v>737220</v>
      </c>
      <c r="E75" s="481">
        <f>E78</f>
        <v>600000</v>
      </c>
      <c r="F75" s="481">
        <f>F78</f>
        <v>0</v>
      </c>
      <c r="G75" s="481">
        <f>G78</f>
        <v>370000</v>
      </c>
    </row>
    <row r="76" spans="1:7" ht="24.75" customHeight="1">
      <c r="A76" s="444" t="s">
        <v>473</v>
      </c>
      <c r="B76" s="454">
        <v>1420000000</v>
      </c>
      <c r="C76" s="364"/>
      <c r="D76" s="361">
        <f aca="true" t="shared" si="8" ref="D76:G77">D77</f>
        <v>737220</v>
      </c>
      <c r="E76" s="361">
        <f t="shared" si="8"/>
        <v>600000</v>
      </c>
      <c r="F76" s="361">
        <f t="shared" si="8"/>
        <v>0</v>
      </c>
      <c r="G76" s="361">
        <f t="shared" si="8"/>
        <v>370000</v>
      </c>
    </row>
    <row r="77" spans="1:7" ht="58.5" customHeight="1">
      <c r="A77" s="450" t="s">
        <v>512</v>
      </c>
      <c r="B77" s="454">
        <v>1420100000</v>
      </c>
      <c r="C77" s="364"/>
      <c r="D77" s="361">
        <f t="shared" si="8"/>
        <v>737220</v>
      </c>
      <c r="E77" s="361">
        <f t="shared" si="8"/>
        <v>600000</v>
      </c>
      <c r="F77" s="361">
        <f t="shared" si="8"/>
        <v>0</v>
      </c>
      <c r="G77" s="361">
        <f t="shared" si="8"/>
        <v>370000</v>
      </c>
    </row>
    <row r="78" spans="1:7" ht="74.25" customHeight="1">
      <c r="A78" s="462" t="s">
        <v>254</v>
      </c>
      <c r="B78" s="518" t="s">
        <v>454</v>
      </c>
      <c r="C78" s="492">
        <v>200</v>
      </c>
      <c r="D78" s="493">
        <v>737220</v>
      </c>
      <c r="E78" s="483">
        <v>600000</v>
      </c>
      <c r="F78" s="483"/>
      <c r="G78" s="470">
        <v>370000</v>
      </c>
    </row>
    <row r="79" spans="1:7" ht="94.5" customHeight="1">
      <c r="A79" s="104" t="s">
        <v>237</v>
      </c>
      <c r="B79" s="118">
        <v>1100000000</v>
      </c>
      <c r="C79" s="152"/>
      <c r="D79" s="343">
        <f>D82</f>
        <v>52683</v>
      </c>
      <c r="E79" s="343">
        <f>E82</f>
        <v>50000</v>
      </c>
      <c r="F79" s="343">
        <f>F82</f>
        <v>0</v>
      </c>
      <c r="G79" s="343">
        <f>G82</f>
        <v>50000</v>
      </c>
    </row>
    <row r="80" spans="1:7" ht="27" customHeight="1">
      <c r="A80" s="444" t="s">
        <v>473</v>
      </c>
      <c r="B80" s="445">
        <v>1120000000</v>
      </c>
      <c r="C80" s="364"/>
      <c r="D80" s="361">
        <f aca="true" t="shared" si="9" ref="D80:G81">D81</f>
        <v>52683</v>
      </c>
      <c r="E80" s="361">
        <f t="shared" si="9"/>
        <v>50000</v>
      </c>
      <c r="F80" s="361">
        <f t="shared" si="9"/>
        <v>0</v>
      </c>
      <c r="G80" s="361">
        <f t="shared" si="9"/>
        <v>50000</v>
      </c>
    </row>
    <row r="81" spans="1:7" ht="36" customHeight="1">
      <c r="A81" s="451" t="s">
        <v>255</v>
      </c>
      <c r="B81" s="445">
        <v>1120100000</v>
      </c>
      <c r="C81" s="364"/>
      <c r="D81" s="361">
        <f t="shared" si="9"/>
        <v>52683</v>
      </c>
      <c r="E81" s="361">
        <f t="shared" si="9"/>
        <v>50000</v>
      </c>
      <c r="F81" s="361">
        <f t="shared" si="9"/>
        <v>0</v>
      </c>
      <c r="G81" s="361">
        <f t="shared" si="9"/>
        <v>50000</v>
      </c>
    </row>
    <row r="82" spans="1:7" ht="33" customHeight="1">
      <c r="A82" s="71" t="s">
        <v>472</v>
      </c>
      <c r="B82" s="518" t="s">
        <v>469</v>
      </c>
      <c r="C82" s="492">
        <v>200</v>
      </c>
      <c r="D82" s="519">
        <v>52683</v>
      </c>
      <c r="E82" s="493">
        <v>50000</v>
      </c>
      <c r="F82" s="493"/>
      <c r="G82" s="520">
        <v>50000</v>
      </c>
    </row>
    <row r="83" spans="1:7" ht="75" customHeight="1">
      <c r="A83" s="104" t="s">
        <v>423</v>
      </c>
      <c r="B83" s="116">
        <v>1600000000</v>
      </c>
      <c r="C83" s="152"/>
      <c r="D83" s="417">
        <f>D86</f>
        <v>3000</v>
      </c>
      <c r="E83" s="418"/>
      <c r="F83" s="418"/>
      <c r="G83" s="419"/>
    </row>
    <row r="84" spans="1:7" ht="24" customHeight="1">
      <c r="A84" s="444" t="s">
        <v>473</v>
      </c>
      <c r="B84" s="454">
        <v>1620000000</v>
      </c>
      <c r="C84" s="364"/>
      <c r="D84" s="521">
        <f>D85</f>
        <v>3000</v>
      </c>
      <c r="E84" s="365"/>
      <c r="F84" s="365"/>
      <c r="G84" s="423"/>
    </row>
    <row r="85" spans="1:7" ht="25.5" customHeight="1">
      <c r="A85" s="522" t="s">
        <v>513</v>
      </c>
      <c r="B85" s="454">
        <v>1620100000</v>
      </c>
      <c r="C85" s="364"/>
      <c r="D85" s="521">
        <f>D86</f>
        <v>3000</v>
      </c>
      <c r="E85" s="365"/>
      <c r="F85" s="365"/>
      <c r="G85" s="423"/>
    </row>
    <row r="86" spans="1:7" ht="29.25" customHeight="1">
      <c r="A86" s="98" t="s">
        <v>440</v>
      </c>
      <c r="B86" s="84">
        <v>1620190140</v>
      </c>
      <c r="C86" s="150"/>
      <c r="D86" s="334">
        <v>3000</v>
      </c>
      <c r="E86" s="333"/>
      <c r="F86" s="333"/>
      <c r="G86" s="334"/>
    </row>
    <row r="87" spans="1:7" s="85" customFormat="1" ht="174.75" customHeight="1">
      <c r="A87" s="272" t="s">
        <v>514</v>
      </c>
      <c r="B87" s="273">
        <v>4000000000</v>
      </c>
      <c r="C87" s="274"/>
      <c r="D87" s="335">
        <f>D88+D92+D93+D97+D98+D99+D100+D101+D102+D105+D106+D107+D108+D109+D110</f>
        <v>21381775.5</v>
      </c>
      <c r="E87" s="335">
        <f>E88+E92+E93+E97+E98+E99+E100+E101+E102+E105+E106+E107+E108+E109+E110</f>
        <v>23341621.5</v>
      </c>
      <c r="F87" s="335">
        <f>F88+F92+F93+F97+F98+F99+F100+F101+F102+F105+F106+F107+F108+F109+F110</f>
        <v>1600863.5</v>
      </c>
      <c r="G87" s="335">
        <f>G88+G92+G93+G97+G98+G99+G100+G101+G102+G105+G106+G107+G108+G109+G110</f>
        <v>22217837.4</v>
      </c>
    </row>
    <row r="88" spans="1:8" s="85" customFormat="1" ht="44.25" customHeight="1">
      <c r="A88" s="221" t="s">
        <v>264</v>
      </c>
      <c r="B88" s="266">
        <v>4000000010</v>
      </c>
      <c r="C88" s="222"/>
      <c r="D88" s="338">
        <f>D89+D90+D91</f>
        <v>10941483</v>
      </c>
      <c r="E88" s="338">
        <f>E89+E90+E91</f>
        <v>10941483</v>
      </c>
      <c r="F88" s="338">
        <f>F89+F90+F91</f>
        <v>0</v>
      </c>
      <c r="G88" s="338">
        <f>G89+G90+G91</f>
        <v>10941483</v>
      </c>
      <c r="H88" s="176"/>
    </row>
    <row r="89" spans="1:7" s="85" customFormat="1" ht="42.75" customHeight="1">
      <c r="A89" s="95" t="s">
        <v>265</v>
      </c>
      <c r="B89" s="84">
        <v>4000000010</v>
      </c>
      <c r="C89" s="150">
        <v>100</v>
      </c>
      <c r="D89" s="333">
        <v>10558062</v>
      </c>
      <c r="E89" s="333">
        <v>10558062</v>
      </c>
      <c r="F89" s="333"/>
      <c r="G89" s="333">
        <v>10558062</v>
      </c>
    </row>
    <row r="90" spans="1:7" s="85" customFormat="1" ht="39" customHeight="1">
      <c r="A90" s="95" t="s">
        <v>265</v>
      </c>
      <c r="B90" s="84">
        <v>4000000010</v>
      </c>
      <c r="C90" s="150">
        <v>200</v>
      </c>
      <c r="D90" s="334">
        <v>381421</v>
      </c>
      <c r="E90" s="334">
        <v>381421</v>
      </c>
      <c r="F90" s="334"/>
      <c r="G90" s="334">
        <v>381421</v>
      </c>
    </row>
    <row r="91" spans="1:7" s="85" customFormat="1" ht="41.25" customHeight="1">
      <c r="A91" s="95" t="s">
        <v>265</v>
      </c>
      <c r="B91" s="84">
        <v>4000000010</v>
      </c>
      <c r="C91" s="150">
        <v>800</v>
      </c>
      <c r="D91" s="333">
        <v>2000</v>
      </c>
      <c r="E91" s="333">
        <v>2000</v>
      </c>
      <c r="F91" s="333"/>
      <c r="G91" s="333">
        <v>2000</v>
      </c>
    </row>
    <row r="92" spans="1:7" s="85" customFormat="1" ht="33" customHeight="1">
      <c r="A92" s="221" t="s">
        <v>263</v>
      </c>
      <c r="B92" s="267">
        <v>4000000020</v>
      </c>
      <c r="C92" s="268">
        <v>100</v>
      </c>
      <c r="D92" s="337">
        <v>1301411.5</v>
      </c>
      <c r="E92" s="337">
        <v>1301411.5</v>
      </c>
      <c r="F92" s="337">
        <v>1301411.5</v>
      </c>
      <c r="G92" s="337">
        <v>1301411.5</v>
      </c>
    </row>
    <row r="93" spans="1:7" s="85" customFormat="1" ht="73.5" customHeight="1">
      <c r="A93" s="221" t="s">
        <v>266</v>
      </c>
      <c r="B93" s="269">
        <v>4000000060</v>
      </c>
      <c r="C93" s="268"/>
      <c r="D93" s="422">
        <f>D94+D95+D96</f>
        <v>6581491</v>
      </c>
      <c r="E93" s="422">
        <f>E94+E95+E96</f>
        <v>6416275</v>
      </c>
      <c r="F93" s="422">
        <f>F94+F95+F96</f>
        <v>0</v>
      </c>
      <c r="G93" s="422">
        <f>G94+G95+G96</f>
        <v>5361813.4</v>
      </c>
    </row>
    <row r="94" spans="1:7" s="85" customFormat="1" ht="59.25" customHeight="1">
      <c r="A94" s="523" t="s">
        <v>259</v>
      </c>
      <c r="B94" s="84">
        <v>4000000060</v>
      </c>
      <c r="C94" s="154">
        <v>100</v>
      </c>
      <c r="D94" s="333">
        <v>5828011</v>
      </c>
      <c r="E94" s="333">
        <v>5828011</v>
      </c>
      <c r="F94" s="333"/>
      <c r="G94" s="333">
        <v>5359691.4</v>
      </c>
    </row>
    <row r="95" spans="1:7" s="85" customFormat="1" ht="60.75" customHeight="1">
      <c r="A95" s="523" t="s">
        <v>260</v>
      </c>
      <c r="B95" s="84">
        <v>4000000060</v>
      </c>
      <c r="C95" s="154">
        <v>200</v>
      </c>
      <c r="D95" s="333">
        <v>751358</v>
      </c>
      <c r="E95" s="333">
        <v>586142</v>
      </c>
      <c r="F95" s="333"/>
      <c r="G95" s="333"/>
    </row>
    <row r="96" spans="1:7" s="85" customFormat="1" ht="60.75" customHeight="1">
      <c r="A96" s="523" t="s">
        <v>260</v>
      </c>
      <c r="B96" s="84">
        <v>4000000060</v>
      </c>
      <c r="C96" s="154">
        <v>800</v>
      </c>
      <c r="D96" s="333">
        <v>2122</v>
      </c>
      <c r="E96" s="333">
        <v>2122</v>
      </c>
      <c r="F96" s="333"/>
      <c r="G96" s="333">
        <v>2122</v>
      </c>
    </row>
    <row r="97" spans="1:7" s="86" customFormat="1" ht="66" customHeight="1">
      <c r="A97" s="221" t="s">
        <v>258</v>
      </c>
      <c r="B97" s="267">
        <v>4000020120</v>
      </c>
      <c r="C97" s="268">
        <v>800</v>
      </c>
      <c r="D97" s="357">
        <v>100000</v>
      </c>
      <c r="E97" s="357">
        <v>100000</v>
      </c>
      <c r="F97" s="357"/>
      <c r="G97" s="358">
        <v>100000</v>
      </c>
    </row>
    <row r="98" spans="1:7" s="86" customFormat="1" ht="38.25" customHeight="1">
      <c r="A98" s="221" t="s">
        <v>424</v>
      </c>
      <c r="B98" s="267">
        <v>4000090080</v>
      </c>
      <c r="C98" s="268">
        <v>800</v>
      </c>
      <c r="D98" s="337">
        <v>28452</v>
      </c>
      <c r="E98" s="337">
        <v>28452</v>
      </c>
      <c r="F98" s="337">
        <v>28452</v>
      </c>
      <c r="G98" s="337">
        <v>28452</v>
      </c>
    </row>
    <row r="99" spans="1:7" s="86" customFormat="1" ht="41.25" customHeight="1">
      <c r="A99" s="221" t="s">
        <v>257</v>
      </c>
      <c r="B99" s="267">
        <v>4000020140</v>
      </c>
      <c r="C99" s="268">
        <v>200</v>
      </c>
      <c r="D99" s="337">
        <v>10000</v>
      </c>
      <c r="E99" s="337">
        <v>10000</v>
      </c>
      <c r="F99" s="337">
        <v>10000</v>
      </c>
      <c r="G99" s="337">
        <v>10000</v>
      </c>
    </row>
    <row r="100" spans="1:7" s="86" customFormat="1" ht="30" customHeight="1">
      <c r="A100" s="221" t="s">
        <v>261</v>
      </c>
      <c r="B100" s="306">
        <v>4000020150</v>
      </c>
      <c r="C100" s="268">
        <v>200</v>
      </c>
      <c r="D100" s="337">
        <v>70000</v>
      </c>
      <c r="E100" s="337">
        <v>70000</v>
      </c>
      <c r="F100" s="337">
        <v>81000</v>
      </c>
      <c r="G100" s="337">
        <v>70000</v>
      </c>
    </row>
    <row r="101" spans="1:7" s="86" customFormat="1" ht="26.25" customHeight="1">
      <c r="A101" s="221" t="s">
        <v>262</v>
      </c>
      <c r="B101" s="267">
        <v>4000020170</v>
      </c>
      <c r="C101" s="268">
        <v>200</v>
      </c>
      <c r="D101" s="337">
        <v>30000</v>
      </c>
      <c r="E101" s="337">
        <v>30000</v>
      </c>
      <c r="F101" s="337">
        <v>15000</v>
      </c>
      <c r="G101" s="337">
        <v>30000</v>
      </c>
    </row>
    <row r="102" spans="1:7" s="85" customFormat="1" ht="54" customHeight="1">
      <c r="A102" s="221" t="s">
        <v>300</v>
      </c>
      <c r="B102" s="267">
        <v>4000090050</v>
      </c>
      <c r="C102" s="220"/>
      <c r="D102" s="338">
        <f>D103+D104</f>
        <v>200000</v>
      </c>
      <c r="E102" s="338">
        <f>E103+E104</f>
        <v>50000</v>
      </c>
      <c r="F102" s="338">
        <f>F103+F104</f>
        <v>0</v>
      </c>
      <c r="G102" s="338">
        <f>G103+G104</f>
        <v>50000</v>
      </c>
    </row>
    <row r="103" spans="1:7" s="85" customFormat="1" ht="54" customHeight="1">
      <c r="A103" s="363" t="s">
        <v>300</v>
      </c>
      <c r="B103" s="362">
        <v>4000090050</v>
      </c>
      <c r="C103" s="144">
        <v>200</v>
      </c>
      <c r="D103" s="189">
        <v>160000</v>
      </c>
      <c r="E103" s="365">
        <v>10000</v>
      </c>
      <c r="F103" s="361"/>
      <c r="G103" s="423">
        <v>10000</v>
      </c>
    </row>
    <row r="104" spans="1:7" s="85" customFormat="1" ht="54" customHeight="1">
      <c r="A104" s="363" t="s">
        <v>300</v>
      </c>
      <c r="B104" s="362">
        <v>4000090050</v>
      </c>
      <c r="C104" s="144">
        <v>800</v>
      </c>
      <c r="D104" s="149">
        <v>40000</v>
      </c>
      <c r="E104" s="365">
        <v>40000</v>
      </c>
      <c r="F104" s="361"/>
      <c r="G104" s="423">
        <v>40000</v>
      </c>
    </row>
    <row r="105" spans="1:7" s="86" customFormat="1" ht="54.75" customHeight="1">
      <c r="A105" s="359" t="s">
        <v>267</v>
      </c>
      <c r="B105" s="306">
        <v>4000090060</v>
      </c>
      <c r="C105" s="360">
        <v>300</v>
      </c>
      <c r="D105" s="339">
        <v>144000</v>
      </c>
      <c r="E105" s="339">
        <v>144000</v>
      </c>
      <c r="F105" s="339"/>
      <c r="G105" s="358">
        <v>144000</v>
      </c>
    </row>
    <row r="106" spans="1:7" s="86" customFormat="1" ht="51.75" customHeight="1">
      <c r="A106" s="217" t="s">
        <v>515</v>
      </c>
      <c r="B106" s="307" t="s">
        <v>448</v>
      </c>
      <c r="C106" s="220">
        <v>200</v>
      </c>
      <c r="D106" s="338">
        <v>100000</v>
      </c>
      <c r="E106" s="338">
        <v>100000</v>
      </c>
      <c r="F106" s="338"/>
      <c r="G106" s="336">
        <v>100000</v>
      </c>
    </row>
    <row r="107" spans="1:7" s="86" customFormat="1" ht="49.5" customHeight="1">
      <c r="A107" s="221" t="s">
        <v>385</v>
      </c>
      <c r="B107" s="266">
        <v>4000090110</v>
      </c>
      <c r="C107" s="395">
        <v>200</v>
      </c>
      <c r="D107" s="336">
        <v>460000</v>
      </c>
      <c r="E107" s="338">
        <v>460000</v>
      </c>
      <c r="F107" s="336">
        <v>165000</v>
      </c>
      <c r="G107" s="338">
        <v>460000</v>
      </c>
    </row>
    <row r="108" spans="1:7" s="86" customFormat="1" ht="39.75" customHeight="1">
      <c r="A108" s="221" t="s">
        <v>343</v>
      </c>
      <c r="B108" s="269">
        <v>4000090100</v>
      </c>
      <c r="C108" s="220">
        <v>800</v>
      </c>
      <c r="D108" s="338">
        <v>1374938</v>
      </c>
      <c r="E108" s="338">
        <v>1850000</v>
      </c>
      <c r="F108" s="338"/>
      <c r="G108" s="336">
        <v>580677.5</v>
      </c>
    </row>
    <row r="109" spans="1:7" s="86" customFormat="1" ht="97.5" customHeight="1">
      <c r="A109" s="221" t="s">
        <v>365</v>
      </c>
      <c r="B109" s="269">
        <v>4000090130</v>
      </c>
      <c r="C109" s="220">
        <v>800</v>
      </c>
      <c r="D109" s="338">
        <v>40000</v>
      </c>
      <c r="E109" s="338">
        <v>40000</v>
      </c>
      <c r="F109" s="338"/>
      <c r="G109" s="338">
        <v>40000</v>
      </c>
    </row>
    <row r="110" spans="1:7" s="86" customFormat="1" ht="25.5" customHeight="1">
      <c r="A110" s="221" t="s">
        <v>307</v>
      </c>
      <c r="B110" s="267"/>
      <c r="C110" s="220"/>
      <c r="D110" s="368"/>
      <c r="E110" s="338">
        <v>1800000</v>
      </c>
      <c r="F110" s="338"/>
      <c r="G110" s="336">
        <v>3000000</v>
      </c>
    </row>
    <row r="111" spans="1:7" ht="15.75">
      <c r="A111" s="75" t="s">
        <v>146</v>
      </c>
      <c r="B111" s="308"/>
      <c r="C111" s="156"/>
      <c r="D111" s="340">
        <f>D5+D87</f>
        <v>71762000</v>
      </c>
      <c r="E111" s="340">
        <f>E5+E87</f>
        <v>68765100</v>
      </c>
      <c r="F111" s="340">
        <f>F5+F87</f>
        <v>7579903.5</v>
      </c>
      <c r="G111" s="340">
        <f>G5+G87</f>
        <v>55232000</v>
      </c>
    </row>
    <row r="112" spans="4:7" ht="12.75">
      <c r="D112" s="184"/>
      <c r="E112" s="184"/>
      <c r="F112" s="184"/>
      <c r="G112" s="184"/>
    </row>
    <row r="113" spans="4:8" ht="12.75">
      <c r="D113" s="304"/>
      <c r="E113" s="304"/>
      <c r="F113" s="304"/>
      <c r="G113" s="304"/>
      <c r="H113" s="305"/>
    </row>
    <row r="114" spans="4:8" ht="12.75">
      <c r="D114" s="304"/>
      <c r="E114" s="304"/>
      <c r="F114" s="304"/>
      <c r="G114" s="304"/>
      <c r="H114" s="305"/>
    </row>
    <row r="115" spans="4:8" ht="12.75">
      <c r="D115" s="304"/>
      <c r="E115" s="304"/>
      <c r="F115" s="304"/>
      <c r="G115" s="304"/>
      <c r="H115" s="305"/>
    </row>
  </sheetData>
  <sheetProtection/>
  <mergeCells count="6">
    <mergeCell ref="B1:G1"/>
    <mergeCell ref="A2:G2"/>
    <mergeCell ref="A3:A4"/>
    <mergeCell ref="B3:B4"/>
    <mergeCell ref="C3:C4"/>
    <mergeCell ref="D3: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5"/>
  <sheetViews>
    <sheetView zoomScale="160" zoomScaleNormal="160" zoomScalePageLayoutView="0" workbookViewId="0" topLeftCell="A1">
      <selection activeCell="D1" sqref="D1:J1"/>
    </sheetView>
  </sheetViews>
  <sheetFormatPr defaultColWidth="8.88671875" defaultRowHeight="12.75"/>
  <cols>
    <col min="1" max="1" width="28.4453125" style="122" customWidth="1"/>
    <col min="2" max="3" width="2.99609375" style="122" customWidth="1"/>
    <col min="4" max="4" width="2.5546875" style="122" customWidth="1"/>
    <col min="5" max="5" width="8.4453125" style="122" customWidth="1"/>
    <col min="6" max="6" width="3.10546875" style="122" customWidth="1"/>
    <col min="7" max="7" width="7.77734375" style="134" customWidth="1"/>
    <col min="8" max="8" width="12.10546875" style="134" hidden="1" customWidth="1"/>
    <col min="9" max="9" width="7.99609375" style="134" customWidth="1"/>
    <col min="10" max="10" width="7.99609375" style="184" customWidth="1"/>
    <col min="11" max="11" width="8.88671875" style="123" customWidth="1"/>
    <col min="12" max="12" width="10.6640625" style="123" bestFit="1" customWidth="1"/>
    <col min="13" max="16384" width="8.88671875" style="123" customWidth="1"/>
  </cols>
  <sheetData>
    <row r="1" spans="1:10" ht="67.5" customHeight="1">
      <c r="A1" s="54"/>
      <c r="B1" s="54"/>
      <c r="C1" s="62"/>
      <c r="D1" s="627" t="s">
        <v>521</v>
      </c>
      <c r="E1" s="628"/>
      <c r="F1" s="628"/>
      <c r="G1" s="628"/>
      <c r="H1" s="628"/>
      <c r="I1" s="628"/>
      <c r="J1" s="629"/>
    </row>
    <row r="2" spans="1:10" ht="56.25" customHeight="1">
      <c r="A2" s="634" t="s">
        <v>412</v>
      </c>
      <c r="B2" s="634"/>
      <c r="C2" s="634"/>
      <c r="D2" s="634"/>
      <c r="E2" s="634"/>
      <c r="F2" s="634"/>
      <c r="G2" s="634"/>
      <c r="H2" s="634"/>
      <c r="I2" s="634"/>
      <c r="J2" s="635"/>
    </row>
    <row r="3" spans="1:10" ht="18" customHeight="1">
      <c r="A3" s="630" t="s">
        <v>276</v>
      </c>
      <c r="B3" s="631"/>
      <c r="C3" s="630" t="s">
        <v>92</v>
      </c>
      <c r="D3" s="630" t="s">
        <v>93</v>
      </c>
      <c r="E3" s="630" t="s">
        <v>94</v>
      </c>
      <c r="F3" s="630" t="s">
        <v>95</v>
      </c>
      <c r="G3" s="632" t="s">
        <v>289</v>
      </c>
      <c r="H3" s="632"/>
      <c r="I3" s="632"/>
      <c r="J3" s="633"/>
    </row>
    <row r="4" spans="1:10" ht="40.5" customHeight="1">
      <c r="A4" s="630" t="s">
        <v>115</v>
      </c>
      <c r="B4" s="631"/>
      <c r="C4" s="630" t="s">
        <v>115</v>
      </c>
      <c r="D4" s="630" t="s">
        <v>115</v>
      </c>
      <c r="E4" s="630" t="s">
        <v>115</v>
      </c>
      <c r="F4" s="630" t="s">
        <v>115</v>
      </c>
      <c r="G4" s="270" t="s">
        <v>395</v>
      </c>
      <c r="H4" s="270" t="s">
        <v>303</v>
      </c>
      <c r="I4" s="270" t="s">
        <v>398</v>
      </c>
      <c r="J4" s="270" t="s">
        <v>413</v>
      </c>
    </row>
    <row r="5" spans="1:10" ht="44.25" customHeight="1">
      <c r="A5" s="186" t="s">
        <v>238</v>
      </c>
      <c r="B5" s="223">
        <v>300</v>
      </c>
      <c r="C5" s="187" t="s">
        <v>115</v>
      </c>
      <c r="D5" s="187" t="s">
        <v>115</v>
      </c>
      <c r="E5" s="188" t="s">
        <v>115</v>
      </c>
      <c r="F5" s="188" t="s">
        <v>115</v>
      </c>
      <c r="G5" s="185"/>
      <c r="H5" s="185"/>
      <c r="I5" s="185"/>
      <c r="J5" s="185"/>
    </row>
    <row r="6" spans="1:10" s="142" customFormat="1" ht="30" customHeight="1">
      <c r="A6" s="157" t="s">
        <v>9</v>
      </c>
      <c r="B6" s="224">
        <v>300</v>
      </c>
      <c r="C6" s="158" t="s">
        <v>106</v>
      </c>
      <c r="D6" s="159" t="s">
        <v>115</v>
      </c>
      <c r="E6" s="225" t="s">
        <v>115</v>
      </c>
      <c r="F6" s="160" t="s">
        <v>115</v>
      </c>
      <c r="G6" s="213">
        <f>G7+G10+G15+G18</f>
        <v>17701549.2</v>
      </c>
      <c r="H6" s="213">
        <f>H7+H10+H15+H18</f>
        <v>0</v>
      </c>
      <c r="I6" s="213">
        <f>I7+I10+I15+I18</f>
        <v>16853677.5</v>
      </c>
      <c r="J6" s="213">
        <f>J7+J10+J15+J18</f>
        <v>13902476</v>
      </c>
    </row>
    <row r="7" spans="1:10" s="142" customFormat="1" ht="56.25" customHeight="1">
      <c r="A7" s="206" t="s">
        <v>274</v>
      </c>
      <c r="B7" s="226">
        <v>300</v>
      </c>
      <c r="C7" s="197" t="s">
        <v>106</v>
      </c>
      <c r="D7" s="205" t="s">
        <v>102</v>
      </c>
      <c r="E7" s="227"/>
      <c r="F7" s="167"/>
      <c r="G7" s="200">
        <f aca="true" t="shared" si="0" ref="G7:J8">G8</f>
        <v>1301411.5</v>
      </c>
      <c r="H7" s="200">
        <f t="shared" si="0"/>
        <v>0</v>
      </c>
      <c r="I7" s="200">
        <f t="shared" si="0"/>
        <v>1301411.5</v>
      </c>
      <c r="J7" s="200">
        <f t="shared" si="0"/>
        <v>1301411.5</v>
      </c>
    </row>
    <row r="8" spans="1:10" s="142" customFormat="1" ht="27.75" customHeight="1">
      <c r="A8" s="145" t="s">
        <v>263</v>
      </c>
      <c r="B8" s="228">
        <v>300</v>
      </c>
      <c r="C8" s="143" t="s">
        <v>106</v>
      </c>
      <c r="D8" s="77" t="s">
        <v>102</v>
      </c>
      <c r="E8" s="229" t="s">
        <v>443</v>
      </c>
      <c r="F8" s="141"/>
      <c r="G8" s="189">
        <f t="shared" si="0"/>
        <v>1301411.5</v>
      </c>
      <c r="H8" s="189">
        <f t="shared" si="0"/>
        <v>0</v>
      </c>
      <c r="I8" s="189">
        <f t="shared" si="0"/>
        <v>1301411.5</v>
      </c>
      <c r="J8" s="189">
        <f t="shared" si="0"/>
        <v>1301411.5</v>
      </c>
    </row>
    <row r="9" spans="1:10" s="142" customFormat="1" ht="77.25" customHeight="1">
      <c r="A9" s="98" t="s">
        <v>155</v>
      </c>
      <c r="B9" s="228">
        <v>300</v>
      </c>
      <c r="C9" s="143" t="s">
        <v>106</v>
      </c>
      <c r="D9" s="77" t="s">
        <v>102</v>
      </c>
      <c r="E9" s="229" t="s">
        <v>443</v>
      </c>
      <c r="F9" s="144">
        <v>100</v>
      </c>
      <c r="G9" s="189">
        <v>1301411.5</v>
      </c>
      <c r="H9" s="146"/>
      <c r="I9" s="189">
        <v>1301411.5</v>
      </c>
      <c r="J9" s="189">
        <v>1301411.5</v>
      </c>
    </row>
    <row r="10" spans="1:11" ht="60.75" customHeight="1">
      <c r="A10" s="207" t="s">
        <v>10</v>
      </c>
      <c r="B10" s="226">
        <v>300</v>
      </c>
      <c r="C10" s="197" t="s">
        <v>106</v>
      </c>
      <c r="D10" s="197" t="s">
        <v>97</v>
      </c>
      <c r="E10" s="227"/>
      <c r="F10" s="198"/>
      <c r="G10" s="199">
        <f>G11</f>
        <v>10941483</v>
      </c>
      <c r="H10" s="199">
        <f>H11</f>
        <v>0</v>
      </c>
      <c r="I10" s="199">
        <f>I11</f>
        <v>10941483</v>
      </c>
      <c r="J10" s="199">
        <f>J11</f>
        <v>10941483</v>
      </c>
      <c r="K10" s="443"/>
    </row>
    <row r="11" spans="1:10" ht="42" customHeight="1">
      <c r="A11" s="95" t="s">
        <v>272</v>
      </c>
      <c r="B11" s="230">
        <v>300</v>
      </c>
      <c r="C11" s="87" t="s">
        <v>106</v>
      </c>
      <c r="D11" s="87" t="s">
        <v>97</v>
      </c>
      <c r="E11" s="430" t="s">
        <v>444</v>
      </c>
      <c r="F11" s="124" t="s">
        <v>115</v>
      </c>
      <c r="G11" s="146">
        <f>G12+G13+G14</f>
        <v>10941483</v>
      </c>
      <c r="H11" s="146">
        <f>H12+H13+H14</f>
        <v>0</v>
      </c>
      <c r="I11" s="146">
        <f>I12+I13+I14</f>
        <v>10941483</v>
      </c>
      <c r="J11" s="146">
        <f>J12+J13+J14</f>
        <v>10941483</v>
      </c>
    </row>
    <row r="12" spans="1:10" ht="73.5" customHeight="1">
      <c r="A12" s="98" t="s">
        <v>155</v>
      </c>
      <c r="B12" s="230">
        <v>300</v>
      </c>
      <c r="C12" s="87" t="s">
        <v>106</v>
      </c>
      <c r="D12" s="87" t="s">
        <v>97</v>
      </c>
      <c r="E12" s="430" t="s">
        <v>444</v>
      </c>
      <c r="F12" s="87">
        <v>100</v>
      </c>
      <c r="G12" s="189">
        <v>10558062</v>
      </c>
      <c r="H12" s="353"/>
      <c r="I12" s="189">
        <v>10558062</v>
      </c>
      <c r="J12" s="189">
        <v>10558062</v>
      </c>
    </row>
    <row r="13" spans="1:10" ht="24" customHeight="1">
      <c r="A13" s="98" t="s">
        <v>150</v>
      </c>
      <c r="B13" s="230">
        <v>300</v>
      </c>
      <c r="C13" s="87" t="s">
        <v>106</v>
      </c>
      <c r="D13" s="87" t="s">
        <v>97</v>
      </c>
      <c r="E13" s="430" t="s">
        <v>444</v>
      </c>
      <c r="F13" s="87">
        <v>200</v>
      </c>
      <c r="G13" s="189">
        <v>381421</v>
      </c>
      <c r="H13" s="402"/>
      <c r="I13" s="189">
        <v>381421</v>
      </c>
      <c r="J13" s="189">
        <v>381421</v>
      </c>
    </row>
    <row r="14" spans="1:10" ht="18" customHeight="1">
      <c r="A14" s="95" t="s">
        <v>148</v>
      </c>
      <c r="B14" s="230">
        <v>300</v>
      </c>
      <c r="C14" s="87" t="s">
        <v>106</v>
      </c>
      <c r="D14" s="87" t="s">
        <v>97</v>
      </c>
      <c r="E14" s="430" t="s">
        <v>444</v>
      </c>
      <c r="F14" s="87">
        <v>800</v>
      </c>
      <c r="G14" s="189">
        <v>2000</v>
      </c>
      <c r="H14" s="353"/>
      <c r="I14" s="189">
        <v>2000</v>
      </c>
      <c r="J14" s="189">
        <v>2000</v>
      </c>
    </row>
    <row r="15" spans="1:10" ht="17.25" customHeight="1">
      <c r="A15" s="201" t="s">
        <v>11</v>
      </c>
      <c r="B15" s="232">
        <v>300</v>
      </c>
      <c r="C15" s="197" t="s">
        <v>106</v>
      </c>
      <c r="D15" s="204">
        <v>11</v>
      </c>
      <c r="E15" s="227"/>
      <c r="F15" s="196"/>
      <c r="G15" s="200">
        <f aca="true" t="shared" si="1" ref="G15:J16">G16</f>
        <v>100000</v>
      </c>
      <c r="H15" s="200">
        <f t="shared" si="1"/>
        <v>0</v>
      </c>
      <c r="I15" s="200">
        <f t="shared" si="1"/>
        <v>100000</v>
      </c>
      <c r="J15" s="200">
        <f t="shared" si="1"/>
        <v>100000</v>
      </c>
    </row>
    <row r="16" spans="1:10" ht="52.5" customHeight="1">
      <c r="A16" s="135" t="s">
        <v>258</v>
      </c>
      <c r="B16" s="234">
        <v>300</v>
      </c>
      <c r="C16" s="76" t="s">
        <v>106</v>
      </c>
      <c r="D16" s="87">
        <v>11</v>
      </c>
      <c r="E16" s="431">
        <v>4000020120</v>
      </c>
      <c r="F16" s="125"/>
      <c r="G16" s="189">
        <f t="shared" si="1"/>
        <v>100000</v>
      </c>
      <c r="H16" s="189">
        <f t="shared" si="1"/>
        <v>0</v>
      </c>
      <c r="I16" s="189">
        <f t="shared" si="1"/>
        <v>100000</v>
      </c>
      <c r="J16" s="189">
        <f t="shared" si="1"/>
        <v>100000</v>
      </c>
    </row>
    <row r="17" spans="1:10" ht="14.25" customHeight="1">
      <c r="A17" s="95" t="s">
        <v>148</v>
      </c>
      <c r="B17" s="234">
        <v>300</v>
      </c>
      <c r="C17" s="76" t="s">
        <v>106</v>
      </c>
      <c r="D17" s="87">
        <v>11</v>
      </c>
      <c r="E17" s="431">
        <v>4000020120</v>
      </c>
      <c r="F17" s="87">
        <v>800</v>
      </c>
      <c r="G17" s="189">
        <v>100000</v>
      </c>
      <c r="H17" s="146"/>
      <c r="I17" s="189">
        <v>100000</v>
      </c>
      <c r="J17" s="189">
        <v>100000</v>
      </c>
    </row>
    <row r="18" spans="1:10" ht="13.5" customHeight="1">
      <c r="A18" s="207" t="s">
        <v>13</v>
      </c>
      <c r="B18" s="226">
        <v>300</v>
      </c>
      <c r="C18" s="197" t="s">
        <v>106</v>
      </c>
      <c r="D18" s="197" t="s">
        <v>14</v>
      </c>
      <c r="E18" s="227" t="s">
        <v>115</v>
      </c>
      <c r="F18" s="198" t="s">
        <v>115</v>
      </c>
      <c r="G18" s="199">
        <f>G19+G22+G24+G27+G29+G35+G37+G39</f>
        <v>5358654.7</v>
      </c>
      <c r="H18" s="199">
        <f>H19+H22+H24+H27+H29+H35+H37+H39</f>
        <v>0</v>
      </c>
      <c r="I18" s="199">
        <f>I19+I22+I24+I27+I29+I35+I37+I39</f>
        <v>4510783</v>
      </c>
      <c r="J18" s="199">
        <f>J19+J22+J24+J27+J29+J35+J37+J39</f>
        <v>1559581.5</v>
      </c>
    </row>
    <row r="19" spans="1:10" ht="42" customHeight="1">
      <c r="A19" s="95" t="s">
        <v>271</v>
      </c>
      <c r="B19" s="235">
        <v>300</v>
      </c>
      <c r="C19" s="76" t="s">
        <v>106</v>
      </c>
      <c r="D19" s="76" t="s">
        <v>14</v>
      </c>
      <c r="E19" s="431" t="s">
        <v>450</v>
      </c>
      <c r="F19" s="124"/>
      <c r="G19" s="190">
        <f>G20+G21</f>
        <v>200000</v>
      </c>
      <c r="H19" s="190">
        <f>H20+H21</f>
        <v>0</v>
      </c>
      <c r="I19" s="190">
        <f>I20+I21</f>
        <v>50000</v>
      </c>
      <c r="J19" s="190">
        <f>J20+J21</f>
        <v>50000</v>
      </c>
    </row>
    <row r="20" spans="1:10" ht="32.25" customHeight="1">
      <c r="A20" s="98" t="s">
        <v>150</v>
      </c>
      <c r="B20" s="235">
        <v>300</v>
      </c>
      <c r="C20" s="76" t="s">
        <v>106</v>
      </c>
      <c r="D20" s="76" t="s">
        <v>14</v>
      </c>
      <c r="E20" s="431" t="s">
        <v>450</v>
      </c>
      <c r="F20" s="87">
        <v>200</v>
      </c>
      <c r="G20" s="189">
        <v>160000</v>
      </c>
      <c r="H20" s="189"/>
      <c r="I20" s="189">
        <v>10000</v>
      </c>
      <c r="J20" s="189">
        <v>10000</v>
      </c>
    </row>
    <row r="21" spans="1:10" ht="18" customHeight="1">
      <c r="A21" s="95" t="s">
        <v>148</v>
      </c>
      <c r="B21" s="235">
        <v>300</v>
      </c>
      <c r="C21" s="76" t="s">
        <v>106</v>
      </c>
      <c r="D21" s="76" t="s">
        <v>14</v>
      </c>
      <c r="E21" s="431" t="s">
        <v>450</v>
      </c>
      <c r="F21" s="87">
        <v>800</v>
      </c>
      <c r="G21" s="149">
        <v>40000</v>
      </c>
      <c r="H21" s="110"/>
      <c r="I21" s="149">
        <v>40000</v>
      </c>
      <c r="J21" s="149">
        <v>40000</v>
      </c>
    </row>
    <row r="22" spans="1:10" ht="36.75" customHeight="1">
      <c r="A22" s="95" t="s">
        <v>257</v>
      </c>
      <c r="B22" s="235">
        <v>300</v>
      </c>
      <c r="C22" s="76" t="s">
        <v>106</v>
      </c>
      <c r="D22" s="76" t="s">
        <v>14</v>
      </c>
      <c r="E22" s="431">
        <v>4000020140</v>
      </c>
      <c r="F22" s="136"/>
      <c r="G22" s="190">
        <f>G23</f>
        <v>10000</v>
      </c>
      <c r="H22" s="190">
        <f>H23</f>
        <v>0</v>
      </c>
      <c r="I22" s="190">
        <f>I23</f>
        <v>10000</v>
      </c>
      <c r="J22" s="190">
        <f>J23</f>
        <v>10000</v>
      </c>
    </row>
    <row r="23" spans="1:10" ht="24.75" customHeight="1">
      <c r="A23" s="98" t="s">
        <v>150</v>
      </c>
      <c r="B23" s="235">
        <v>300</v>
      </c>
      <c r="C23" s="76" t="s">
        <v>106</v>
      </c>
      <c r="D23" s="76" t="s">
        <v>14</v>
      </c>
      <c r="E23" s="431">
        <v>4000020140</v>
      </c>
      <c r="F23" s="87">
        <v>200</v>
      </c>
      <c r="G23" s="149">
        <v>10000</v>
      </c>
      <c r="H23" s="110"/>
      <c r="I23" s="149">
        <v>10000</v>
      </c>
      <c r="J23" s="149">
        <v>10000</v>
      </c>
    </row>
    <row r="24" spans="1:10" ht="36.75" customHeight="1">
      <c r="A24" s="71" t="s">
        <v>432</v>
      </c>
      <c r="B24" s="235">
        <v>300</v>
      </c>
      <c r="C24" s="76" t="s">
        <v>106</v>
      </c>
      <c r="D24" s="76" t="s">
        <v>14</v>
      </c>
      <c r="E24" s="231" t="s">
        <v>425</v>
      </c>
      <c r="F24" s="87"/>
      <c r="G24" s="190">
        <f>G25+G26</f>
        <v>96210</v>
      </c>
      <c r="H24" s="190">
        <f>H25+H26</f>
        <v>0</v>
      </c>
      <c r="I24" s="190">
        <f>I25+I26</f>
        <v>104331</v>
      </c>
      <c r="J24" s="190">
        <f>J25+J26</f>
        <v>112452</v>
      </c>
    </row>
    <row r="25" spans="1:10" s="126" customFormat="1" ht="27.75" customHeight="1">
      <c r="A25" s="135" t="s">
        <v>150</v>
      </c>
      <c r="B25" s="235">
        <v>300</v>
      </c>
      <c r="C25" s="76" t="s">
        <v>106</v>
      </c>
      <c r="D25" s="76" t="s">
        <v>14</v>
      </c>
      <c r="E25" s="231" t="s">
        <v>425</v>
      </c>
      <c r="F25" s="87">
        <v>200</v>
      </c>
      <c r="G25" s="149">
        <v>7000</v>
      </c>
      <c r="H25" s="109"/>
      <c r="I25" s="146">
        <v>7700</v>
      </c>
      <c r="J25" s="146">
        <v>8400</v>
      </c>
    </row>
    <row r="26" spans="1:10" s="126" customFormat="1" ht="27.75" customHeight="1">
      <c r="A26" s="135" t="s">
        <v>149</v>
      </c>
      <c r="B26" s="235">
        <v>300</v>
      </c>
      <c r="C26" s="76" t="s">
        <v>106</v>
      </c>
      <c r="D26" s="76" t="s">
        <v>14</v>
      </c>
      <c r="E26" s="231" t="s">
        <v>425</v>
      </c>
      <c r="F26" s="87">
        <v>300</v>
      </c>
      <c r="G26" s="149">
        <v>89210</v>
      </c>
      <c r="H26" s="109"/>
      <c r="I26" s="146">
        <v>96631</v>
      </c>
      <c r="J26" s="146">
        <v>104052</v>
      </c>
    </row>
    <row r="27" spans="1:10" ht="50.25" customHeight="1">
      <c r="A27" s="135" t="s">
        <v>247</v>
      </c>
      <c r="B27" s="235">
        <v>300</v>
      </c>
      <c r="C27" s="76" t="s">
        <v>106</v>
      </c>
      <c r="D27" s="76" t="s">
        <v>14</v>
      </c>
      <c r="E27" s="231" t="s">
        <v>426</v>
      </c>
      <c r="F27" s="87"/>
      <c r="G27" s="190">
        <f>G28</f>
        <v>3168462</v>
      </c>
      <c r="H27" s="190">
        <f>H28</f>
        <v>0</v>
      </c>
      <c r="I27" s="190">
        <f>I28</f>
        <v>2000000</v>
      </c>
      <c r="J27" s="190">
        <f>J28</f>
        <v>310000</v>
      </c>
    </row>
    <row r="28" spans="1:10" ht="26.25" customHeight="1">
      <c r="A28" s="135" t="s">
        <v>150</v>
      </c>
      <c r="B28" s="235">
        <v>300</v>
      </c>
      <c r="C28" s="76" t="s">
        <v>106</v>
      </c>
      <c r="D28" s="76" t="s">
        <v>14</v>
      </c>
      <c r="E28" s="231" t="s">
        <v>426</v>
      </c>
      <c r="F28" s="87">
        <v>200</v>
      </c>
      <c r="G28" s="149">
        <v>3168462</v>
      </c>
      <c r="H28" s="109"/>
      <c r="I28" s="149">
        <v>2000000</v>
      </c>
      <c r="J28" s="149">
        <v>310000</v>
      </c>
    </row>
    <row r="29" spans="1:10" ht="29.25" customHeight="1">
      <c r="A29" s="95" t="s">
        <v>248</v>
      </c>
      <c r="B29" s="235">
        <v>300</v>
      </c>
      <c r="C29" s="76" t="s">
        <v>106</v>
      </c>
      <c r="D29" s="76" t="s">
        <v>14</v>
      </c>
      <c r="E29" s="231" t="s">
        <v>462</v>
      </c>
      <c r="F29" s="140"/>
      <c r="G29" s="190">
        <f>G30</f>
        <v>477592.7</v>
      </c>
      <c r="H29" s="190">
        <f>H30</f>
        <v>0</v>
      </c>
      <c r="I29" s="190">
        <f>I30</f>
        <v>468000</v>
      </c>
      <c r="J29" s="190">
        <f>J30</f>
        <v>468000</v>
      </c>
    </row>
    <row r="30" spans="1:10" s="126" customFormat="1" ht="25.5" customHeight="1">
      <c r="A30" s="135" t="s">
        <v>150</v>
      </c>
      <c r="B30" s="235">
        <v>300</v>
      </c>
      <c r="C30" s="76" t="s">
        <v>106</v>
      </c>
      <c r="D30" s="76" t="s">
        <v>14</v>
      </c>
      <c r="E30" s="231" t="s">
        <v>462</v>
      </c>
      <c r="F30" s="87">
        <v>200</v>
      </c>
      <c r="G30" s="189">
        <f>G31+G32+G33+G34</f>
        <v>477592.7</v>
      </c>
      <c r="H30" s="189">
        <f>H31+H32+H33+H34</f>
        <v>0</v>
      </c>
      <c r="I30" s="189">
        <f>I31+I32+I33+I34</f>
        <v>468000</v>
      </c>
      <c r="J30" s="189">
        <f>J31+J32+J33+J34</f>
        <v>468000</v>
      </c>
    </row>
    <row r="31" spans="1:10" s="126" customFormat="1" ht="28.5" customHeight="1">
      <c r="A31" s="95" t="s">
        <v>433</v>
      </c>
      <c r="B31" s="235"/>
      <c r="C31" s="76" t="s">
        <v>106</v>
      </c>
      <c r="D31" s="76" t="s">
        <v>14</v>
      </c>
      <c r="E31" s="231" t="s">
        <v>427</v>
      </c>
      <c r="F31" s="87">
        <v>200</v>
      </c>
      <c r="G31" s="189">
        <v>8000</v>
      </c>
      <c r="H31" s="146"/>
      <c r="I31" s="189">
        <v>8000</v>
      </c>
      <c r="J31" s="189">
        <v>8000</v>
      </c>
    </row>
    <row r="32" spans="1:10" s="126" customFormat="1" ht="26.25" customHeight="1">
      <c r="A32" s="95" t="s">
        <v>434</v>
      </c>
      <c r="B32" s="235"/>
      <c r="C32" s="76" t="s">
        <v>106</v>
      </c>
      <c r="D32" s="76" t="s">
        <v>14</v>
      </c>
      <c r="E32" s="231" t="s">
        <v>428</v>
      </c>
      <c r="F32" s="87">
        <v>200</v>
      </c>
      <c r="G32" s="189">
        <v>90000</v>
      </c>
      <c r="H32" s="146"/>
      <c r="I32" s="189">
        <v>90000</v>
      </c>
      <c r="J32" s="189">
        <v>90000</v>
      </c>
    </row>
    <row r="33" spans="1:10" s="126" customFormat="1" ht="27" customHeight="1">
      <c r="A33" s="95" t="s">
        <v>435</v>
      </c>
      <c r="B33" s="235"/>
      <c r="C33" s="76" t="s">
        <v>106</v>
      </c>
      <c r="D33" s="76" t="s">
        <v>14</v>
      </c>
      <c r="E33" s="231" t="s">
        <v>429</v>
      </c>
      <c r="F33" s="87">
        <v>200</v>
      </c>
      <c r="G33" s="189">
        <v>20000</v>
      </c>
      <c r="H33" s="146"/>
      <c r="I33" s="189">
        <v>20000</v>
      </c>
      <c r="J33" s="189">
        <v>20000</v>
      </c>
    </row>
    <row r="34" spans="1:10" s="126" customFormat="1" ht="42" customHeight="1">
      <c r="A34" s="95" t="s">
        <v>436</v>
      </c>
      <c r="B34" s="235"/>
      <c r="C34" s="76" t="s">
        <v>106</v>
      </c>
      <c r="D34" s="76" t="s">
        <v>14</v>
      </c>
      <c r="E34" s="231" t="s">
        <v>430</v>
      </c>
      <c r="F34" s="87">
        <v>200</v>
      </c>
      <c r="G34" s="189">
        <v>359592.7</v>
      </c>
      <c r="H34" s="146"/>
      <c r="I34" s="189">
        <v>350000</v>
      </c>
      <c r="J34" s="189">
        <v>350000</v>
      </c>
    </row>
    <row r="35" spans="1:10" s="126" customFormat="1" ht="26.25" customHeight="1">
      <c r="A35" s="435" t="s">
        <v>306</v>
      </c>
      <c r="B35" s="235">
        <v>300</v>
      </c>
      <c r="C35" s="76" t="s">
        <v>106</v>
      </c>
      <c r="D35" s="76" t="s">
        <v>14</v>
      </c>
      <c r="E35" s="231" t="s">
        <v>445</v>
      </c>
      <c r="F35" s="87"/>
      <c r="G35" s="190">
        <f>G36</f>
        <v>28452</v>
      </c>
      <c r="H35" s="190">
        <f>H36</f>
        <v>0</v>
      </c>
      <c r="I35" s="190">
        <f>I36</f>
        <v>28452</v>
      </c>
      <c r="J35" s="190">
        <f>J36</f>
        <v>28452</v>
      </c>
    </row>
    <row r="36" spans="1:10" s="126" customFormat="1" ht="26.25" customHeight="1">
      <c r="A36" s="95" t="s">
        <v>148</v>
      </c>
      <c r="B36" s="235">
        <v>300</v>
      </c>
      <c r="C36" s="76" t="s">
        <v>106</v>
      </c>
      <c r="D36" s="76" t="s">
        <v>14</v>
      </c>
      <c r="E36" s="231" t="s">
        <v>445</v>
      </c>
      <c r="F36" s="87">
        <v>800</v>
      </c>
      <c r="G36" s="189">
        <v>28452</v>
      </c>
      <c r="H36" s="146"/>
      <c r="I36" s="189">
        <v>28452</v>
      </c>
      <c r="J36" s="189">
        <v>28452</v>
      </c>
    </row>
    <row r="37" spans="1:10" s="126" customFormat="1" ht="36.75" customHeight="1">
      <c r="A37" s="95" t="s">
        <v>343</v>
      </c>
      <c r="B37" s="235">
        <v>300</v>
      </c>
      <c r="C37" s="76" t="s">
        <v>106</v>
      </c>
      <c r="D37" s="76" t="s">
        <v>14</v>
      </c>
      <c r="E37" s="231" t="s">
        <v>446</v>
      </c>
      <c r="F37" s="349"/>
      <c r="G37" s="190">
        <f>G38</f>
        <v>1374938</v>
      </c>
      <c r="H37" s="190">
        <f>H38</f>
        <v>0</v>
      </c>
      <c r="I37" s="190">
        <f>I38</f>
        <v>1850000</v>
      </c>
      <c r="J37" s="190">
        <f>J38</f>
        <v>580677.5</v>
      </c>
    </row>
    <row r="38" spans="1:10" s="126" customFormat="1" ht="26.25" customHeight="1">
      <c r="A38" s="95" t="s">
        <v>148</v>
      </c>
      <c r="B38" s="235">
        <v>300</v>
      </c>
      <c r="C38" s="76" t="s">
        <v>106</v>
      </c>
      <c r="D38" s="76" t="s">
        <v>14</v>
      </c>
      <c r="E38" s="231" t="s">
        <v>446</v>
      </c>
      <c r="F38" s="87">
        <v>800</v>
      </c>
      <c r="G38" s="189">
        <v>1374938</v>
      </c>
      <c r="H38" s="146"/>
      <c r="I38" s="189">
        <v>1850000</v>
      </c>
      <c r="J38" s="189">
        <v>580677.5</v>
      </c>
    </row>
    <row r="39" spans="1:10" s="126" customFormat="1" ht="17.25" customHeight="1">
      <c r="A39" s="95" t="s">
        <v>440</v>
      </c>
      <c r="B39" s="235">
        <v>300</v>
      </c>
      <c r="C39" s="76" t="s">
        <v>106</v>
      </c>
      <c r="D39" s="76" t="s">
        <v>14</v>
      </c>
      <c r="E39" s="231" t="s">
        <v>441</v>
      </c>
      <c r="F39" s="87"/>
      <c r="G39" s="190">
        <f>G40</f>
        <v>3000</v>
      </c>
      <c r="H39" s="168"/>
      <c r="I39" s="190"/>
      <c r="J39" s="190"/>
    </row>
    <row r="40" spans="1:10" s="126" customFormat="1" ht="32.25" customHeight="1">
      <c r="A40" s="135" t="s">
        <v>150</v>
      </c>
      <c r="B40" s="235">
        <v>300</v>
      </c>
      <c r="C40" s="76" t="s">
        <v>106</v>
      </c>
      <c r="D40" s="76" t="s">
        <v>14</v>
      </c>
      <c r="E40" s="231" t="s">
        <v>441</v>
      </c>
      <c r="F40" s="87">
        <v>200</v>
      </c>
      <c r="G40" s="189">
        <v>3000</v>
      </c>
      <c r="H40" s="146"/>
      <c r="I40" s="189"/>
      <c r="J40" s="189"/>
    </row>
    <row r="41" spans="1:10" ht="63" customHeight="1">
      <c r="A41" s="157" t="s">
        <v>73</v>
      </c>
      <c r="B41" s="224">
        <v>300</v>
      </c>
      <c r="C41" s="158" t="s">
        <v>108</v>
      </c>
      <c r="D41" s="159" t="s">
        <v>115</v>
      </c>
      <c r="E41" s="225"/>
      <c r="F41" s="160"/>
      <c r="G41" s="213">
        <f>G42</f>
        <v>429040</v>
      </c>
      <c r="H41" s="213">
        <f>H42</f>
        <v>0</v>
      </c>
      <c r="I41" s="213">
        <f>I42</f>
        <v>429040</v>
      </c>
      <c r="J41" s="213">
        <f>J42</f>
        <v>429040</v>
      </c>
    </row>
    <row r="42" spans="1:10" ht="52.5" customHeight="1">
      <c r="A42" s="207" t="s">
        <v>421</v>
      </c>
      <c r="B42" s="226">
        <v>300</v>
      </c>
      <c r="C42" s="197" t="s">
        <v>108</v>
      </c>
      <c r="D42" s="197">
        <v>10</v>
      </c>
      <c r="E42" s="236"/>
      <c r="F42" s="203"/>
      <c r="G42" s="200">
        <f>G43+G45</f>
        <v>429040</v>
      </c>
      <c r="H42" s="200">
        <f>H43+H45</f>
        <v>0</v>
      </c>
      <c r="I42" s="200">
        <f>I43+I45</f>
        <v>429040</v>
      </c>
      <c r="J42" s="200">
        <f>J43+J45</f>
        <v>429040</v>
      </c>
    </row>
    <row r="43" spans="1:10" ht="37.5" customHeight="1">
      <c r="A43" s="135" t="s">
        <v>484</v>
      </c>
      <c r="B43" s="235">
        <v>300</v>
      </c>
      <c r="C43" s="76" t="s">
        <v>108</v>
      </c>
      <c r="D43" s="76">
        <v>10</v>
      </c>
      <c r="E43" s="231" t="s">
        <v>431</v>
      </c>
      <c r="F43" s="127"/>
      <c r="G43" s="190">
        <f>G44</f>
        <v>277000</v>
      </c>
      <c r="H43" s="190">
        <f>H44</f>
        <v>0</v>
      </c>
      <c r="I43" s="190">
        <f>I44</f>
        <v>277000</v>
      </c>
      <c r="J43" s="190">
        <f>J44</f>
        <v>277000</v>
      </c>
    </row>
    <row r="44" spans="1:10" ht="26.25" customHeight="1">
      <c r="A44" s="135" t="s">
        <v>150</v>
      </c>
      <c r="B44" s="235">
        <v>300</v>
      </c>
      <c r="C44" s="76" t="s">
        <v>108</v>
      </c>
      <c r="D44" s="76">
        <v>10</v>
      </c>
      <c r="E44" s="231" t="s">
        <v>431</v>
      </c>
      <c r="F44" s="87">
        <v>200</v>
      </c>
      <c r="G44" s="149">
        <v>277000</v>
      </c>
      <c r="H44" s="109"/>
      <c r="I44" s="149">
        <v>277000</v>
      </c>
      <c r="J44" s="149">
        <v>277000</v>
      </c>
    </row>
    <row r="45" spans="1:10" ht="39" customHeight="1">
      <c r="A45" s="135" t="s">
        <v>256</v>
      </c>
      <c r="B45" s="235">
        <v>300</v>
      </c>
      <c r="C45" s="76" t="s">
        <v>108</v>
      </c>
      <c r="D45" s="76">
        <v>10</v>
      </c>
      <c r="E45" s="231" t="s">
        <v>442</v>
      </c>
      <c r="F45" s="124"/>
      <c r="G45" s="190">
        <f>G46</f>
        <v>152040</v>
      </c>
      <c r="H45" s="190">
        <f>H46</f>
        <v>0</v>
      </c>
      <c r="I45" s="190">
        <f>I46</f>
        <v>152040</v>
      </c>
      <c r="J45" s="190">
        <f>J46</f>
        <v>152040</v>
      </c>
    </row>
    <row r="46" spans="1:10" s="86" customFormat="1" ht="27" customHeight="1">
      <c r="A46" s="135" t="s">
        <v>150</v>
      </c>
      <c r="B46" s="235">
        <v>300</v>
      </c>
      <c r="C46" s="76" t="s">
        <v>108</v>
      </c>
      <c r="D46" s="76">
        <v>10</v>
      </c>
      <c r="E46" s="231" t="s">
        <v>442</v>
      </c>
      <c r="F46" s="87">
        <v>200</v>
      </c>
      <c r="G46" s="149">
        <v>152040</v>
      </c>
      <c r="H46" s="109"/>
      <c r="I46" s="189">
        <v>152040</v>
      </c>
      <c r="J46" s="189">
        <v>152040</v>
      </c>
    </row>
    <row r="47" spans="1:10" s="133" customFormat="1" ht="30" customHeight="1">
      <c r="A47" s="157" t="s">
        <v>96</v>
      </c>
      <c r="B47" s="237">
        <v>300</v>
      </c>
      <c r="C47" s="171" t="s">
        <v>97</v>
      </c>
      <c r="D47" s="171"/>
      <c r="E47" s="225"/>
      <c r="F47" s="159"/>
      <c r="G47" s="213">
        <f>G48+G51+G59</f>
        <v>13570000</v>
      </c>
      <c r="H47" s="213">
        <f>H48+H51+H59</f>
        <v>0</v>
      </c>
      <c r="I47" s="213">
        <f>I48+I51+I59</f>
        <v>13350000</v>
      </c>
      <c r="J47" s="213">
        <f>J48+J51+J59</f>
        <v>8300000</v>
      </c>
    </row>
    <row r="48" spans="1:10" s="195" customFormat="1" ht="18" customHeight="1">
      <c r="A48" s="206" t="s">
        <v>291</v>
      </c>
      <c r="B48" s="233">
        <v>300</v>
      </c>
      <c r="C48" s="205" t="s">
        <v>97</v>
      </c>
      <c r="D48" s="205" t="s">
        <v>7</v>
      </c>
      <c r="E48" s="227"/>
      <c r="F48" s="196"/>
      <c r="G48" s="200">
        <f>G49</f>
        <v>100000</v>
      </c>
      <c r="H48" s="200">
        <f aca="true" t="shared" si="2" ref="H48:J49">H49</f>
        <v>0</v>
      </c>
      <c r="I48" s="200">
        <f t="shared" si="2"/>
        <v>100000</v>
      </c>
      <c r="J48" s="200">
        <f t="shared" si="2"/>
        <v>100000</v>
      </c>
    </row>
    <row r="49" spans="1:10" s="195" customFormat="1" ht="40.5" customHeight="1">
      <c r="A49" s="193" t="s">
        <v>447</v>
      </c>
      <c r="B49" s="229">
        <v>300</v>
      </c>
      <c r="C49" s="210" t="s">
        <v>97</v>
      </c>
      <c r="D49" s="210" t="s">
        <v>7</v>
      </c>
      <c r="E49" s="231" t="s">
        <v>448</v>
      </c>
      <c r="F49" s="194"/>
      <c r="G49" s="189">
        <f>G50</f>
        <v>100000</v>
      </c>
      <c r="H49" s="189">
        <f t="shared" si="2"/>
        <v>0</v>
      </c>
      <c r="I49" s="189">
        <f t="shared" si="2"/>
        <v>100000</v>
      </c>
      <c r="J49" s="189">
        <f t="shared" si="2"/>
        <v>100000</v>
      </c>
    </row>
    <row r="50" spans="1:10" s="195" customFormat="1" ht="27" customHeight="1">
      <c r="A50" s="135" t="s">
        <v>150</v>
      </c>
      <c r="B50" s="229">
        <v>300</v>
      </c>
      <c r="C50" s="210" t="s">
        <v>97</v>
      </c>
      <c r="D50" s="210" t="s">
        <v>7</v>
      </c>
      <c r="E50" s="231" t="s">
        <v>448</v>
      </c>
      <c r="F50" s="144">
        <v>200</v>
      </c>
      <c r="G50" s="189">
        <v>100000</v>
      </c>
      <c r="H50" s="215"/>
      <c r="I50" s="189">
        <v>100000</v>
      </c>
      <c r="J50" s="189">
        <v>100000</v>
      </c>
    </row>
    <row r="51" spans="1:10" s="138" customFormat="1" ht="21.75" customHeight="1">
      <c r="A51" s="201" t="s">
        <v>116</v>
      </c>
      <c r="B51" s="226">
        <v>300</v>
      </c>
      <c r="C51" s="197" t="s">
        <v>97</v>
      </c>
      <c r="D51" s="197" t="s">
        <v>107</v>
      </c>
      <c r="E51" s="227"/>
      <c r="F51" s="198"/>
      <c r="G51" s="200">
        <f>G53</f>
        <v>13000000</v>
      </c>
      <c r="H51" s="200">
        <f>H53</f>
        <v>0</v>
      </c>
      <c r="I51" s="200">
        <f>I53</f>
        <v>13000000</v>
      </c>
      <c r="J51" s="200">
        <f>J53</f>
        <v>8000000</v>
      </c>
    </row>
    <row r="52" spans="1:10" ht="52.5" customHeight="1">
      <c r="A52" s="135" t="s">
        <v>463</v>
      </c>
      <c r="B52" s="230">
        <v>300</v>
      </c>
      <c r="C52" s="76" t="s">
        <v>97</v>
      </c>
      <c r="D52" s="76" t="s">
        <v>107</v>
      </c>
      <c r="E52" s="231" t="s">
        <v>464</v>
      </c>
      <c r="F52" s="124"/>
      <c r="G52" s="189">
        <f aca="true" t="shared" si="3" ref="G52:J53">G53</f>
        <v>13000000</v>
      </c>
      <c r="H52" s="189">
        <f t="shared" si="3"/>
        <v>0</v>
      </c>
      <c r="I52" s="189">
        <f t="shared" si="3"/>
        <v>13000000</v>
      </c>
      <c r="J52" s="189">
        <f t="shared" si="3"/>
        <v>8000000</v>
      </c>
    </row>
    <row r="53" spans="1:10" ht="27" customHeight="1">
      <c r="A53" s="98" t="s">
        <v>153</v>
      </c>
      <c r="B53" s="230">
        <v>300</v>
      </c>
      <c r="C53" s="76" t="s">
        <v>97</v>
      </c>
      <c r="D53" s="76" t="s">
        <v>107</v>
      </c>
      <c r="E53" s="231" t="s">
        <v>464</v>
      </c>
      <c r="F53" s="87">
        <v>200</v>
      </c>
      <c r="G53" s="390">
        <f t="shared" si="3"/>
        <v>13000000</v>
      </c>
      <c r="H53" s="390">
        <f t="shared" si="3"/>
        <v>0</v>
      </c>
      <c r="I53" s="390">
        <f t="shared" si="3"/>
        <v>13000000</v>
      </c>
      <c r="J53" s="390">
        <f t="shared" si="3"/>
        <v>8000000</v>
      </c>
    </row>
    <row r="54" spans="1:10" ht="24" customHeight="1">
      <c r="A54" s="192" t="s">
        <v>290</v>
      </c>
      <c r="B54" s="230"/>
      <c r="C54" s="76"/>
      <c r="D54" s="76"/>
      <c r="E54" s="427"/>
      <c r="F54" s="87"/>
      <c r="G54" s="191">
        <f>G55+G57</f>
        <v>13000000</v>
      </c>
      <c r="H54" s="191">
        <f>H55+H57</f>
        <v>0</v>
      </c>
      <c r="I54" s="191">
        <f>I55+I57</f>
        <v>13000000</v>
      </c>
      <c r="J54" s="191">
        <f>J55+J57</f>
        <v>8000000</v>
      </c>
    </row>
    <row r="55" spans="1:12" ht="18" customHeight="1">
      <c r="A55" s="95" t="s">
        <v>470</v>
      </c>
      <c r="B55" s="230">
        <v>300</v>
      </c>
      <c r="C55" s="76" t="s">
        <v>97</v>
      </c>
      <c r="D55" s="76" t="s">
        <v>107</v>
      </c>
      <c r="E55" s="231" t="s">
        <v>467</v>
      </c>
      <c r="F55" s="123"/>
      <c r="G55" s="149">
        <v>11843000</v>
      </c>
      <c r="H55" s="109"/>
      <c r="I55" s="146">
        <v>11843000</v>
      </c>
      <c r="J55" s="146">
        <v>8000000</v>
      </c>
      <c r="L55" s="397"/>
    </row>
    <row r="56" spans="1:12" ht="29.25" customHeight="1">
      <c r="A56" s="98" t="s">
        <v>153</v>
      </c>
      <c r="B56" s="230">
        <v>300</v>
      </c>
      <c r="C56" s="76" t="s">
        <v>97</v>
      </c>
      <c r="D56" s="76" t="s">
        <v>107</v>
      </c>
      <c r="E56" s="231" t="s">
        <v>467</v>
      </c>
      <c r="F56" s="87">
        <v>200</v>
      </c>
      <c r="G56" s="149">
        <v>11843000</v>
      </c>
      <c r="H56" s="109"/>
      <c r="I56" s="146">
        <v>11843000</v>
      </c>
      <c r="J56" s="146">
        <v>8000000</v>
      </c>
      <c r="L56" s="397"/>
    </row>
    <row r="57" spans="1:10" ht="18" customHeight="1">
      <c r="A57" s="95" t="s">
        <v>465</v>
      </c>
      <c r="B57" s="230">
        <v>300</v>
      </c>
      <c r="C57" s="76" t="s">
        <v>97</v>
      </c>
      <c r="D57" s="76" t="s">
        <v>107</v>
      </c>
      <c r="E57" s="231" t="s">
        <v>466</v>
      </c>
      <c r="F57" s="87"/>
      <c r="G57" s="149">
        <v>1157000</v>
      </c>
      <c r="H57" s="109"/>
      <c r="I57" s="146">
        <v>1157000</v>
      </c>
      <c r="J57" s="146"/>
    </row>
    <row r="58" spans="1:10" ht="24" customHeight="1">
      <c r="A58" s="98" t="s">
        <v>153</v>
      </c>
      <c r="B58" s="230">
        <v>300</v>
      </c>
      <c r="C58" s="76" t="s">
        <v>97</v>
      </c>
      <c r="D58" s="76" t="s">
        <v>107</v>
      </c>
      <c r="E58" s="231" t="s">
        <v>466</v>
      </c>
      <c r="F58" s="87">
        <v>200</v>
      </c>
      <c r="G58" s="149">
        <v>1157000</v>
      </c>
      <c r="H58" s="109"/>
      <c r="I58" s="146">
        <v>1157000</v>
      </c>
      <c r="J58" s="146"/>
    </row>
    <row r="59" spans="1:10" ht="25.5" customHeight="1">
      <c r="A59" s="201" t="s">
        <v>98</v>
      </c>
      <c r="B59" s="226">
        <v>300</v>
      </c>
      <c r="C59" s="197" t="s">
        <v>97</v>
      </c>
      <c r="D59" s="197" t="s">
        <v>99</v>
      </c>
      <c r="E59" s="236"/>
      <c r="F59" s="203"/>
      <c r="G59" s="200">
        <f aca="true" t="shared" si="4" ref="G59:J61">G60</f>
        <v>470000</v>
      </c>
      <c r="H59" s="200">
        <f t="shared" si="4"/>
        <v>0</v>
      </c>
      <c r="I59" s="200">
        <f t="shared" si="4"/>
        <v>250000</v>
      </c>
      <c r="J59" s="200">
        <f t="shared" si="4"/>
        <v>200000</v>
      </c>
    </row>
    <row r="60" spans="1:10" ht="24" customHeight="1">
      <c r="A60" s="137" t="s">
        <v>249</v>
      </c>
      <c r="B60" s="235">
        <v>300</v>
      </c>
      <c r="C60" s="76" t="s">
        <v>97</v>
      </c>
      <c r="D60" s="76" t="s">
        <v>99</v>
      </c>
      <c r="E60" s="231" t="s">
        <v>437</v>
      </c>
      <c r="F60" s="127"/>
      <c r="G60" s="190">
        <f t="shared" si="4"/>
        <v>470000</v>
      </c>
      <c r="H60" s="190">
        <f t="shared" si="4"/>
        <v>0</v>
      </c>
      <c r="I60" s="190">
        <f t="shared" si="4"/>
        <v>250000</v>
      </c>
      <c r="J60" s="190">
        <f t="shared" si="4"/>
        <v>200000</v>
      </c>
    </row>
    <row r="61" spans="1:10" ht="24" customHeight="1">
      <c r="A61" s="98" t="s">
        <v>150</v>
      </c>
      <c r="B61" s="235">
        <v>300</v>
      </c>
      <c r="C61" s="76">
        <v>4</v>
      </c>
      <c r="D61" s="76">
        <v>12</v>
      </c>
      <c r="E61" s="231" t="s">
        <v>437</v>
      </c>
      <c r="F61" s="87">
        <v>200</v>
      </c>
      <c r="G61" s="149">
        <f t="shared" si="4"/>
        <v>470000</v>
      </c>
      <c r="H61" s="149">
        <f t="shared" si="4"/>
        <v>0</v>
      </c>
      <c r="I61" s="149">
        <f t="shared" si="4"/>
        <v>250000</v>
      </c>
      <c r="J61" s="149">
        <f t="shared" si="4"/>
        <v>200000</v>
      </c>
    </row>
    <row r="62" spans="1:10" ht="27.75" customHeight="1">
      <c r="A62" s="183" t="s">
        <v>137</v>
      </c>
      <c r="B62" s="235"/>
      <c r="C62" s="76"/>
      <c r="D62" s="76"/>
      <c r="E62" s="427"/>
      <c r="F62" s="87"/>
      <c r="G62" s="191">
        <v>470000</v>
      </c>
      <c r="H62" s="109"/>
      <c r="I62" s="191">
        <v>250000</v>
      </c>
      <c r="J62" s="191">
        <v>200000</v>
      </c>
    </row>
    <row r="63" spans="1:10" s="128" customFormat="1" ht="32.25" customHeight="1">
      <c r="A63" s="161" t="s">
        <v>18</v>
      </c>
      <c r="B63" s="224">
        <v>300</v>
      </c>
      <c r="C63" s="158" t="s">
        <v>7</v>
      </c>
      <c r="D63" s="159" t="s">
        <v>115</v>
      </c>
      <c r="E63" s="238"/>
      <c r="F63" s="162"/>
      <c r="G63" s="213">
        <f>G64+G74+G82+G89</f>
        <v>20832874</v>
      </c>
      <c r="H63" s="213">
        <f>H64+H74+H82+H89</f>
        <v>0</v>
      </c>
      <c r="I63" s="213">
        <f>I64+I74+I82+I89</f>
        <v>20616275</v>
      </c>
      <c r="J63" s="213">
        <f>J64+J74+J82+J89</f>
        <v>14561813.4</v>
      </c>
    </row>
    <row r="64" spans="1:10" ht="18" customHeight="1">
      <c r="A64" s="207" t="s">
        <v>19</v>
      </c>
      <c r="B64" s="226">
        <v>300</v>
      </c>
      <c r="C64" s="197" t="s">
        <v>7</v>
      </c>
      <c r="D64" s="197" t="s">
        <v>106</v>
      </c>
      <c r="E64" s="239"/>
      <c r="F64" s="209"/>
      <c r="G64" s="199">
        <f>G65+G67+G71+G73</f>
        <v>4068700</v>
      </c>
      <c r="H64" s="199">
        <f>H65+H67+H71+H73</f>
        <v>0</v>
      </c>
      <c r="I64" s="199">
        <f>I65+I67+I71+I73</f>
        <v>4070000</v>
      </c>
      <c r="J64" s="199">
        <f>J65+J67+J71+J73</f>
        <v>3070000</v>
      </c>
    </row>
    <row r="65" spans="1:10" ht="26.25" customHeight="1">
      <c r="A65" s="95" t="s">
        <v>261</v>
      </c>
      <c r="B65" s="235">
        <v>300</v>
      </c>
      <c r="C65" s="76" t="s">
        <v>7</v>
      </c>
      <c r="D65" s="76" t="s">
        <v>106</v>
      </c>
      <c r="E65" s="431">
        <v>4000020150</v>
      </c>
      <c r="F65" s="127"/>
      <c r="G65" s="190">
        <f>G66</f>
        <v>70000</v>
      </c>
      <c r="H65" s="190">
        <f>H66</f>
        <v>0</v>
      </c>
      <c r="I65" s="190">
        <f>I66</f>
        <v>70000</v>
      </c>
      <c r="J65" s="190">
        <f>J66</f>
        <v>70000</v>
      </c>
    </row>
    <row r="66" spans="1:10" ht="27" customHeight="1">
      <c r="A66" s="135" t="s">
        <v>150</v>
      </c>
      <c r="B66" s="235">
        <v>300</v>
      </c>
      <c r="C66" s="76" t="s">
        <v>7</v>
      </c>
      <c r="D66" s="76" t="s">
        <v>106</v>
      </c>
      <c r="E66" s="431">
        <v>4000020150</v>
      </c>
      <c r="F66" s="87">
        <v>200</v>
      </c>
      <c r="G66" s="149">
        <v>70000</v>
      </c>
      <c r="H66" s="110"/>
      <c r="I66" s="149">
        <v>70000</v>
      </c>
      <c r="J66" s="149">
        <v>70000</v>
      </c>
    </row>
    <row r="67" spans="1:10" ht="72" customHeight="1">
      <c r="A67" s="135" t="s">
        <v>451</v>
      </c>
      <c r="B67" s="235">
        <v>300</v>
      </c>
      <c r="C67" s="76" t="s">
        <v>7</v>
      </c>
      <c r="D67" s="76" t="s">
        <v>106</v>
      </c>
      <c r="E67" s="231" t="s">
        <v>452</v>
      </c>
      <c r="F67" s="125"/>
      <c r="G67" s="309">
        <v>3498700</v>
      </c>
      <c r="H67" s="309">
        <f>H68</f>
        <v>0</v>
      </c>
      <c r="I67" s="309">
        <v>3500000</v>
      </c>
      <c r="J67" s="309">
        <v>2500000</v>
      </c>
    </row>
    <row r="68" spans="1:10" ht="25.5" customHeight="1">
      <c r="A68" s="98" t="s">
        <v>153</v>
      </c>
      <c r="B68" s="235">
        <v>300</v>
      </c>
      <c r="C68" s="76" t="s">
        <v>7</v>
      </c>
      <c r="D68" s="76" t="s">
        <v>106</v>
      </c>
      <c r="E68" s="231" t="s">
        <v>452</v>
      </c>
      <c r="F68" s="87">
        <v>200</v>
      </c>
      <c r="G68" s="420">
        <v>3498700</v>
      </c>
      <c r="H68" s="420">
        <f>H69</f>
        <v>0</v>
      </c>
      <c r="I68" s="420">
        <v>3500000</v>
      </c>
      <c r="J68" s="420">
        <v>2500000</v>
      </c>
    </row>
    <row r="69" spans="1:10" ht="25.5" customHeight="1">
      <c r="A69" s="398" t="s">
        <v>290</v>
      </c>
      <c r="B69" s="235"/>
      <c r="C69" s="235"/>
      <c r="D69" s="235"/>
      <c r="E69" s="427"/>
      <c r="F69" s="230"/>
      <c r="G69" s="420">
        <v>3498700</v>
      </c>
      <c r="H69" s="420">
        <f>H70</f>
        <v>0</v>
      </c>
      <c r="I69" s="420">
        <v>3500000</v>
      </c>
      <c r="J69" s="420">
        <v>2500000</v>
      </c>
    </row>
    <row r="70" spans="1:10" ht="39" customHeight="1">
      <c r="A70" s="98" t="s">
        <v>383</v>
      </c>
      <c r="B70" s="235">
        <v>300</v>
      </c>
      <c r="C70" s="76" t="s">
        <v>7</v>
      </c>
      <c r="D70" s="76" t="s">
        <v>106</v>
      </c>
      <c r="E70" s="430">
        <v>4000090110</v>
      </c>
      <c r="F70" s="87"/>
      <c r="G70" s="149">
        <f>G71</f>
        <v>460000</v>
      </c>
      <c r="H70" s="149">
        <f>H71</f>
        <v>0</v>
      </c>
      <c r="I70" s="149">
        <f>I71</f>
        <v>460000</v>
      </c>
      <c r="J70" s="149">
        <f>J71</f>
        <v>460000</v>
      </c>
    </row>
    <row r="71" spans="1:10" ht="30" customHeight="1">
      <c r="A71" s="98" t="s">
        <v>153</v>
      </c>
      <c r="B71" s="235">
        <v>300</v>
      </c>
      <c r="C71" s="76" t="s">
        <v>7</v>
      </c>
      <c r="D71" s="76" t="s">
        <v>106</v>
      </c>
      <c r="E71" s="430">
        <v>4000090110</v>
      </c>
      <c r="F71" s="87">
        <v>200</v>
      </c>
      <c r="G71" s="390">
        <v>460000</v>
      </c>
      <c r="H71" s="391"/>
      <c r="I71" s="390">
        <v>460000</v>
      </c>
      <c r="J71" s="390">
        <v>460000</v>
      </c>
    </row>
    <row r="72" spans="1:10" ht="69.75" customHeight="1">
      <c r="A72" s="98" t="s">
        <v>365</v>
      </c>
      <c r="B72" s="235">
        <v>300</v>
      </c>
      <c r="C72" s="76" t="s">
        <v>7</v>
      </c>
      <c r="D72" s="76" t="s">
        <v>106</v>
      </c>
      <c r="E72" s="430">
        <v>4000090130</v>
      </c>
      <c r="F72" s="87"/>
      <c r="G72" s="189">
        <f>G73</f>
        <v>40000</v>
      </c>
      <c r="H72" s="189">
        <f>H73</f>
        <v>0</v>
      </c>
      <c r="I72" s="189">
        <f>I73</f>
        <v>40000</v>
      </c>
      <c r="J72" s="189">
        <f>J73</f>
        <v>40000</v>
      </c>
    </row>
    <row r="73" spans="1:10" ht="21.75" customHeight="1">
      <c r="A73" s="95" t="s">
        <v>148</v>
      </c>
      <c r="B73" s="235">
        <v>300</v>
      </c>
      <c r="C73" s="76" t="s">
        <v>7</v>
      </c>
      <c r="D73" s="76" t="s">
        <v>106</v>
      </c>
      <c r="E73" s="430">
        <v>4000090130</v>
      </c>
      <c r="F73" s="87">
        <v>800</v>
      </c>
      <c r="G73" s="390">
        <v>40000</v>
      </c>
      <c r="H73" s="391"/>
      <c r="I73" s="390">
        <v>40000</v>
      </c>
      <c r="J73" s="390">
        <v>40000</v>
      </c>
    </row>
    <row r="74" spans="1:10" ht="14.25" customHeight="1">
      <c r="A74" s="207" t="s">
        <v>20</v>
      </c>
      <c r="B74" s="226">
        <v>300</v>
      </c>
      <c r="C74" s="197" t="s">
        <v>7</v>
      </c>
      <c r="D74" s="197" t="s">
        <v>102</v>
      </c>
      <c r="E74" s="239"/>
      <c r="F74" s="203"/>
      <c r="G74" s="199">
        <f>G75+G78</f>
        <v>182683</v>
      </c>
      <c r="H74" s="199">
        <f>H75+H78</f>
        <v>0</v>
      </c>
      <c r="I74" s="199">
        <f>I75+I78</f>
        <v>130000</v>
      </c>
      <c r="J74" s="199">
        <f>J75+J78</f>
        <v>130000</v>
      </c>
    </row>
    <row r="75" spans="1:10" ht="39" customHeight="1">
      <c r="A75" s="71" t="s">
        <v>471</v>
      </c>
      <c r="B75" s="230">
        <v>300</v>
      </c>
      <c r="C75" s="76" t="s">
        <v>7</v>
      </c>
      <c r="D75" s="76" t="s">
        <v>102</v>
      </c>
      <c r="E75" s="432" t="s">
        <v>453</v>
      </c>
      <c r="F75" s="127"/>
      <c r="G75" s="190">
        <f aca="true" t="shared" si="5" ref="G75:J76">G76</f>
        <v>130000</v>
      </c>
      <c r="H75" s="403">
        <f t="shared" si="5"/>
        <v>0</v>
      </c>
      <c r="I75" s="190">
        <f t="shared" si="5"/>
        <v>80000</v>
      </c>
      <c r="J75" s="190">
        <f t="shared" si="5"/>
        <v>80000</v>
      </c>
    </row>
    <row r="76" spans="1:10" ht="24" customHeight="1">
      <c r="A76" s="399" t="s">
        <v>153</v>
      </c>
      <c r="B76" s="230">
        <v>300</v>
      </c>
      <c r="C76" s="235" t="s">
        <v>7</v>
      </c>
      <c r="D76" s="235" t="s">
        <v>102</v>
      </c>
      <c r="E76" s="432" t="s">
        <v>453</v>
      </c>
      <c r="F76" s="230">
        <v>200</v>
      </c>
      <c r="G76" s="149">
        <f t="shared" si="5"/>
        <v>130000</v>
      </c>
      <c r="H76" s="404">
        <f t="shared" si="5"/>
        <v>0</v>
      </c>
      <c r="I76" s="149">
        <f t="shared" si="5"/>
        <v>80000</v>
      </c>
      <c r="J76" s="149">
        <f t="shared" si="5"/>
        <v>80000</v>
      </c>
    </row>
    <row r="77" spans="1:10" ht="24" customHeight="1">
      <c r="A77" s="398" t="s">
        <v>290</v>
      </c>
      <c r="B77" s="230"/>
      <c r="C77" s="235"/>
      <c r="D77" s="235"/>
      <c r="E77" s="428"/>
      <c r="F77" s="230"/>
      <c r="G77" s="149">
        <v>130000</v>
      </c>
      <c r="H77" s="405"/>
      <c r="I77" s="146">
        <v>80000</v>
      </c>
      <c r="J77" s="146">
        <v>80000</v>
      </c>
    </row>
    <row r="78" spans="1:10" ht="23.25" customHeight="1">
      <c r="A78" s="71" t="s">
        <v>255</v>
      </c>
      <c r="B78" s="230">
        <v>300</v>
      </c>
      <c r="C78" s="76" t="s">
        <v>7</v>
      </c>
      <c r="D78" s="76" t="s">
        <v>102</v>
      </c>
      <c r="E78" s="441" t="s">
        <v>468</v>
      </c>
      <c r="F78" s="124"/>
      <c r="G78" s="190">
        <v>52683</v>
      </c>
      <c r="H78" s="168"/>
      <c r="I78" s="190">
        <v>50000</v>
      </c>
      <c r="J78" s="190">
        <v>50000</v>
      </c>
    </row>
    <row r="79" spans="1:10" ht="25.5" customHeight="1">
      <c r="A79" s="192" t="s">
        <v>290</v>
      </c>
      <c r="B79" s="230"/>
      <c r="C79" s="76"/>
      <c r="D79" s="76"/>
      <c r="E79" s="431"/>
      <c r="F79" s="87"/>
      <c r="G79" s="149">
        <v>52683</v>
      </c>
      <c r="H79" s="109"/>
      <c r="I79" s="149">
        <v>50000</v>
      </c>
      <c r="J79" s="149">
        <v>50000</v>
      </c>
    </row>
    <row r="80" spans="1:10" ht="27.75" customHeight="1">
      <c r="A80" s="71" t="s">
        <v>472</v>
      </c>
      <c r="B80" s="230">
        <v>300</v>
      </c>
      <c r="C80" s="76" t="s">
        <v>7</v>
      </c>
      <c r="D80" s="76" t="s">
        <v>102</v>
      </c>
      <c r="E80" s="441" t="s">
        <v>469</v>
      </c>
      <c r="F80" s="124"/>
      <c r="G80" s="440">
        <f>G81</f>
        <v>52683</v>
      </c>
      <c r="H80" s="440">
        <f>H81</f>
        <v>0</v>
      </c>
      <c r="I80" s="440">
        <f>I81</f>
        <v>50000</v>
      </c>
      <c r="J80" s="440">
        <f>J81</f>
        <v>50000</v>
      </c>
    </row>
    <row r="81" spans="1:10" ht="24.75" customHeight="1">
      <c r="A81" s="436" t="s">
        <v>153</v>
      </c>
      <c r="B81" s="437">
        <v>300</v>
      </c>
      <c r="C81" s="438" t="s">
        <v>7</v>
      </c>
      <c r="D81" s="438" t="s">
        <v>102</v>
      </c>
      <c r="E81" s="441" t="s">
        <v>469</v>
      </c>
      <c r="F81" s="439">
        <v>200</v>
      </c>
      <c r="G81" s="440">
        <v>52683</v>
      </c>
      <c r="H81" s="440">
        <f>H79</f>
        <v>0</v>
      </c>
      <c r="I81" s="440">
        <v>50000</v>
      </c>
      <c r="J81" s="440">
        <v>50000</v>
      </c>
    </row>
    <row r="82" spans="1:10" ht="15" customHeight="1">
      <c r="A82" s="207" t="s">
        <v>21</v>
      </c>
      <c r="B82" s="226">
        <v>300</v>
      </c>
      <c r="C82" s="197" t="s">
        <v>7</v>
      </c>
      <c r="D82" s="197" t="s">
        <v>108</v>
      </c>
      <c r="E82" s="227"/>
      <c r="F82" s="211"/>
      <c r="G82" s="199">
        <f>G83+G86</f>
        <v>10000000</v>
      </c>
      <c r="H82" s="199">
        <f>H83+H86</f>
        <v>0</v>
      </c>
      <c r="I82" s="199">
        <f>I83+I86</f>
        <v>10000000</v>
      </c>
      <c r="J82" s="199">
        <f>J83+J86</f>
        <v>6000000</v>
      </c>
    </row>
    <row r="83" spans="1:10" ht="15.75" customHeight="1">
      <c r="A83" s="98" t="s">
        <v>250</v>
      </c>
      <c r="B83" s="235">
        <v>300</v>
      </c>
      <c r="C83" s="76" t="s">
        <v>7</v>
      </c>
      <c r="D83" s="76" t="s">
        <v>108</v>
      </c>
      <c r="E83" s="94" t="s">
        <v>438</v>
      </c>
      <c r="F83" s="129"/>
      <c r="G83" s="190">
        <f>G84</f>
        <v>5550000</v>
      </c>
      <c r="H83" s="190">
        <f>H84</f>
        <v>0</v>
      </c>
      <c r="I83" s="190">
        <f>I84</f>
        <v>5550000</v>
      </c>
      <c r="J83" s="190">
        <f>J84</f>
        <v>5550000</v>
      </c>
    </row>
    <row r="84" spans="1:10" ht="24.75" customHeight="1">
      <c r="A84" s="98" t="s">
        <v>153</v>
      </c>
      <c r="B84" s="235">
        <v>300</v>
      </c>
      <c r="C84" s="76" t="s">
        <v>7</v>
      </c>
      <c r="D84" s="76" t="s">
        <v>108</v>
      </c>
      <c r="E84" s="94" t="s">
        <v>438</v>
      </c>
      <c r="F84" s="87">
        <v>200</v>
      </c>
      <c r="G84" s="109">
        <v>5550000</v>
      </c>
      <c r="H84" s="421"/>
      <c r="I84" s="109">
        <v>5550000</v>
      </c>
      <c r="J84" s="109">
        <v>5550000</v>
      </c>
    </row>
    <row r="85" spans="1:10" ht="24.75" customHeight="1">
      <c r="A85" s="398" t="s">
        <v>290</v>
      </c>
      <c r="B85" s="235"/>
      <c r="C85" s="76"/>
      <c r="D85" s="76"/>
      <c r="E85" s="425"/>
      <c r="F85" s="87"/>
      <c r="G85" s="109">
        <v>5550000</v>
      </c>
      <c r="H85" s="421"/>
      <c r="I85" s="109">
        <v>5550000</v>
      </c>
      <c r="J85" s="109">
        <v>5550000</v>
      </c>
    </row>
    <row r="86" spans="1:10" ht="24.75" customHeight="1">
      <c r="A86" s="95" t="s">
        <v>251</v>
      </c>
      <c r="B86" s="235">
        <v>300</v>
      </c>
      <c r="C86" s="76" t="s">
        <v>7</v>
      </c>
      <c r="D86" s="76" t="s">
        <v>108</v>
      </c>
      <c r="E86" s="94" t="s">
        <v>439</v>
      </c>
      <c r="F86" s="136"/>
      <c r="G86" s="168">
        <f>G87</f>
        <v>4450000</v>
      </c>
      <c r="H86" s="168">
        <f>H87</f>
        <v>0</v>
      </c>
      <c r="I86" s="168">
        <f>I87</f>
        <v>4450000</v>
      </c>
      <c r="J86" s="168">
        <f>J87</f>
        <v>450000</v>
      </c>
    </row>
    <row r="87" spans="1:10" ht="27" customHeight="1">
      <c r="A87" s="98" t="s">
        <v>150</v>
      </c>
      <c r="B87" s="235">
        <v>300</v>
      </c>
      <c r="C87" s="76" t="s">
        <v>7</v>
      </c>
      <c r="D87" s="76" t="s">
        <v>108</v>
      </c>
      <c r="E87" s="94" t="s">
        <v>439</v>
      </c>
      <c r="F87" s="87">
        <v>200</v>
      </c>
      <c r="G87" s="149">
        <v>4450000</v>
      </c>
      <c r="H87" s="149"/>
      <c r="I87" s="149">
        <v>4450000</v>
      </c>
      <c r="J87" s="149">
        <v>450000</v>
      </c>
    </row>
    <row r="88" spans="1:10" ht="24.75" customHeight="1">
      <c r="A88" s="398" t="s">
        <v>290</v>
      </c>
      <c r="B88" s="400"/>
      <c r="C88" s="400"/>
      <c r="D88" s="400"/>
      <c r="E88" s="429"/>
      <c r="F88" s="401"/>
      <c r="G88" s="149">
        <v>4450000</v>
      </c>
      <c r="H88" s="149"/>
      <c r="I88" s="149">
        <v>4450000</v>
      </c>
      <c r="J88" s="149">
        <v>450000</v>
      </c>
    </row>
    <row r="89" spans="1:10" ht="24.75" customHeight="1">
      <c r="A89" s="207" t="s">
        <v>154</v>
      </c>
      <c r="B89" s="226">
        <v>300</v>
      </c>
      <c r="C89" s="197" t="s">
        <v>7</v>
      </c>
      <c r="D89" s="197" t="s">
        <v>7</v>
      </c>
      <c r="E89" s="227"/>
      <c r="F89" s="203"/>
      <c r="G89" s="199">
        <f aca="true" t="shared" si="6" ref="G89:J90">G90</f>
        <v>6581491</v>
      </c>
      <c r="H89" s="199">
        <f t="shared" si="6"/>
        <v>0</v>
      </c>
      <c r="I89" s="199">
        <f t="shared" si="6"/>
        <v>6416275</v>
      </c>
      <c r="J89" s="199">
        <f t="shared" si="6"/>
        <v>5361813.4</v>
      </c>
    </row>
    <row r="90" spans="1:10" ht="55.5" customHeight="1">
      <c r="A90" s="95" t="s">
        <v>269</v>
      </c>
      <c r="B90" s="235">
        <v>300</v>
      </c>
      <c r="C90" s="76" t="s">
        <v>7</v>
      </c>
      <c r="D90" s="76" t="s">
        <v>7</v>
      </c>
      <c r="E90" s="431" t="s">
        <v>449</v>
      </c>
      <c r="F90" s="127"/>
      <c r="G90" s="190">
        <f t="shared" si="6"/>
        <v>6581491</v>
      </c>
      <c r="H90" s="190">
        <f t="shared" si="6"/>
        <v>0</v>
      </c>
      <c r="I90" s="190">
        <f t="shared" si="6"/>
        <v>6416275</v>
      </c>
      <c r="J90" s="190">
        <f t="shared" si="6"/>
        <v>5361813.4</v>
      </c>
    </row>
    <row r="91" spans="1:10" ht="26.25" customHeight="1">
      <c r="A91" s="192" t="s">
        <v>290</v>
      </c>
      <c r="B91" s="235"/>
      <c r="C91" s="76"/>
      <c r="D91" s="76"/>
      <c r="E91" s="431"/>
      <c r="F91" s="127"/>
      <c r="G91" s="190">
        <f>G92+G93+G94</f>
        <v>6581491</v>
      </c>
      <c r="H91" s="190">
        <f>H92+H93+H94</f>
        <v>0</v>
      </c>
      <c r="I91" s="190">
        <f>I92+I93+I94</f>
        <v>6416275</v>
      </c>
      <c r="J91" s="190">
        <f>J92+J93+J94</f>
        <v>5361813.4</v>
      </c>
    </row>
    <row r="92" spans="1:10" ht="63.75" customHeight="1">
      <c r="A92" s="98" t="s">
        <v>270</v>
      </c>
      <c r="B92" s="235">
        <v>300</v>
      </c>
      <c r="C92" s="76" t="s">
        <v>7</v>
      </c>
      <c r="D92" s="76" t="s">
        <v>7</v>
      </c>
      <c r="E92" s="431" t="s">
        <v>449</v>
      </c>
      <c r="F92" s="87">
        <v>100</v>
      </c>
      <c r="G92" s="149">
        <v>5828011</v>
      </c>
      <c r="H92" s="405"/>
      <c r="I92" s="149">
        <v>5828011</v>
      </c>
      <c r="J92" s="189">
        <v>5359691.4</v>
      </c>
    </row>
    <row r="93" spans="1:10" ht="26.25" customHeight="1">
      <c r="A93" s="98" t="s">
        <v>150</v>
      </c>
      <c r="B93" s="235">
        <v>300</v>
      </c>
      <c r="C93" s="76" t="s">
        <v>7</v>
      </c>
      <c r="D93" s="76" t="s">
        <v>7</v>
      </c>
      <c r="E93" s="431" t="s">
        <v>449</v>
      </c>
      <c r="F93" s="87">
        <v>200</v>
      </c>
      <c r="G93" s="149">
        <v>751358</v>
      </c>
      <c r="H93" s="405"/>
      <c r="I93" s="149">
        <v>586142</v>
      </c>
      <c r="J93" s="149"/>
    </row>
    <row r="94" spans="1:10" ht="15.75" customHeight="1">
      <c r="A94" s="95" t="s">
        <v>148</v>
      </c>
      <c r="B94" s="235">
        <v>300</v>
      </c>
      <c r="C94" s="76" t="s">
        <v>7</v>
      </c>
      <c r="D94" s="76" t="s">
        <v>7</v>
      </c>
      <c r="E94" s="431" t="s">
        <v>449</v>
      </c>
      <c r="F94" s="87">
        <v>800</v>
      </c>
      <c r="G94" s="149">
        <v>2122</v>
      </c>
      <c r="H94" s="405"/>
      <c r="I94" s="149">
        <v>2122</v>
      </c>
      <c r="J94" s="149">
        <v>2122</v>
      </c>
    </row>
    <row r="95" spans="1:10" s="132" customFormat="1" ht="18.75" customHeight="1">
      <c r="A95" s="161" t="s">
        <v>100</v>
      </c>
      <c r="B95" s="224">
        <v>300</v>
      </c>
      <c r="C95" s="158" t="s">
        <v>101</v>
      </c>
      <c r="D95" s="170"/>
      <c r="E95" s="225" t="s">
        <v>115</v>
      </c>
      <c r="F95" s="160"/>
      <c r="G95" s="214">
        <f aca="true" t="shared" si="7" ref="G95:J97">G96</f>
        <v>24000</v>
      </c>
      <c r="H95" s="214">
        <f t="shared" si="7"/>
        <v>0</v>
      </c>
      <c r="I95" s="214">
        <f t="shared" si="7"/>
        <v>24000</v>
      </c>
      <c r="J95" s="214">
        <f t="shared" si="7"/>
        <v>24000</v>
      </c>
    </row>
    <row r="96" spans="1:10" ht="18" customHeight="1">
      <c r="A96" s="241" t="s">
        <v>8</v>
      </c>
      <c r="B96" s="226">
        <v>300</v>
      </c>
      <c r="C96" s="197" t="s">
        <v>101</v>
      </c>
      <c r="D96" s="197" t="s">
        <v>101</v>
      </c>
      <c r="E96" s="227" t="s">
        <v>115</v>
      </c>
      <c r="F96" s="198"/>
      <c r="G96" s="200">
        <f t="shared" si="7"/>
        <v>24000</v>
      </c>
      <c r="H96" s="200">
        <f t="shared" si="7"/>
        <v>0</v>
      </c>
      <c r="I96" s="200">
        <f t="shared" si="7"/>
        <v>24000</v>
      </c>
      <c r="J96" s="200">
        <f t="shared" si="7"/>
        <v>24000</v>
      </c>
    </row>
    <row r="97" spans="1:10" ht="39" customHeight="1">
      <c r="A97" s="95" t="s">
        <v>252</v>
      </c>
      <c r="B97" s="230">
        <v>300</v>
      </c>
      <c r="C97" s="87" t="s">
        <v>101</v>
      </c>
      <c r="D97" s="87" t="s">
        <v>101</v>
      </c>
      <c r="E97" s="430">
        <v>1020120100</v>
      </c>
      <c r="F97" s="124"/>
      <c r="G97" s="190">
        <f>G98</f>
        <v>24000</v>
      </c>
      <c r="H97" s="190">
        <f t="shared" si="7"/>
        <v>0</v>
      </c>
      <c r="I97" s="190">
        <f t="shared" si="7"/>
        <v>24000</v>
      </c>
      <c r="J97" s="190">
        <f t="shared" si="7"/>
        <v>24000</v>
      </c>
    </row>
    <row r="98" spans="1:10" ht="25.5" customHeight="1">
      <c r="A98" s="98" t="s">
        <v>150</v>
      </c>
      <c r="B98" s="230">
        <v>300</v>
      </c>
      <c r="C98" s="87" t="s">
        <v>101</v>
      </c>
      <c r="D98" s="87" t="s">
        <v>101</v>
      </c>
      <c r="E98" s="430">
        <v>1020120100</v>
      </c>
      <c r="F98" s="87">
        <v>200</v>
      </c>
      <c r="G98" s="149">
        <f>G99</f>
        <v>24000</v>
      </c>
      <c r="H98" s="149">
        <f>H99</f>
        <v>0</v>
      </c>
      <c r="I98" s="149">
        <f>I99</f>
        <v>24000</v>
      </c>
      <c r="J98" s="149">
        <f>J99</f>
        <v>24000</v>
      </c>
    </row>
    <row r="99" spans="1:10" s="126" customFormat="1" ht="14.25" customHeight="1">
      <c r="A99" s="183" t="s">
        <v>152</v>
      </c>
      <c r="B99" s="230"/>
      <c r="C99" s="76"/>
      <c r="D99" s="76"/>
      <c r="E99" s="426"/>
      <c r="F99" s="87"/>
      <c r="G99" s="191">
        <v>24000</v>
      </c>
      <c r="H99" s="109"/>
      <c r="I99" s="191">
        <v>24000</v>
      </c>
      <c r="J99" s="191">
        <v>24000</v>
      </c>
    </row>
    <row r="100" spans="1:10" s="132" customFormat="1" ht="20.25" customHeight="1">
      <c r="A100" s="157" t="s">
        <v>103</v>
      </c>
      <c r="B100" s="224">
        <v>300</v>
      </c>
      <c r="C100" s="158" t="s">
        <v>104</v>
      </c>
      <c r="D100" s="159" t="s">
        <v>115</v>
      </c>
      <c r="E100" s="225"/>
      <c r="F100" s="160"/>
      <c r="G100" s="213">
        <f>G102+G106+G110+G114</f>
        <v>18260832.8</v>
      </c>
      <c r="H100" s="213">
        <f>H102+H106+H110+H114</f>
        <v>0</v>
      </c>
      <c r="I100" s="213">
        <f>I102+I106+I110+I114</f>
        <v>14885623.5</v>
      </c>
      <c r="J100" s="213">
        <f>J102+J106+J110+J114</f>
        <v>14438186.6</v>
      </c>
    </row>
    <row r="101" spans="1:10" ht="18" customHeight="1">
      <c r="A101" s="241" t="s">
        <v>105</v>
      </c>
      <c r="B101" s="242">
        <v>300</v>
      </c>
      <c r="C101" s="202" t="s">
        <v>104</v>
      </c>
      <c r="D101" s="202" t="s">
        <v>106</v>
      </c>
      <c r="E101" s="236"/>
      <c r="F101" s="203"/>
      <c r="G101" s="199"/>
      <c r="H101" s="199"/>
      <c r="I101" s="199"/>
      <c r="J101" s="199"/>
    </row>
    <row r="102" spans="1:10" ht="45.75" customHeight="1">
      <c r="A102" s="442" t="s">
        <v>292</v>
      </c>
      <c r="B102" s="243">
        <v>300</v>
      </c>
      <c r="C102" s="244" t="s">
        <v>104</v>
      </c>
      <c r="D102" s="244" t="s">
        <v>106</v>
      </c>
      <c r="E102" s="434" t="s">
        <v>459</v>
      </c>
      <c r="F102" s="216"/>
      <c r="G102" s="190">
        <f>G103+G104+G105</f>
        <v>5321696.8</v>
      </c>
      <c r="H102" s="190">
        <f>H103+H104+H105</f>
        <v>0</v>
      </c>
      <c r="I102" s="190">
        <f>I103+I104+I105</f>
        <v>4472839.6</v>
      </c>
      <c r="J102" s="190">
        <f>J103+J104+J105</f>
        <v>4472839.6</v>
      </c>
    </row>
    <row r="103" spans="1:10" ht="65.25" customHeight="1">
      <c r="A103" s="98" t="s">
        <v>155</v>
      </c>
      <c r="B103" s="230">
        <v>300</v>
      </c>
      <c r="C103" s="76" t="s">
        <v>104</v>
      </c>
      <c r="D103" s="76" t="s">
        <v>106</v>
      </c>
      <c r="E103" s="433" t="s">
        <v>459</v>
      </c>
      <c r="F103" s="87">
        <v>100</v>
      </c>
      <c r="G103" s="149">
        <v>4347839.6</v>
      </c>
      <c r="H103" s="109"/>
      <c r="I103" s="149">
        <v>4347839.6</v>
      </c>
      <c r="J103" s="149">
        <v>4347839.6</v>
      </c>
    </row>
    <row r="104" spans="1:10" ht="38.25" customHeight="1">
      <c r="A104" s="98" t="s">
        <v>147</v>
      </c>
      <c r="B104" s="230">
        <v>300</v>
      </c>
      <c r="C104" s="76" t="s">
        <v>104</v>
      </c>
      <c r="D104" s="76" t="s">
        <v>106</v>
      </c>
      <c r="E104" s="433" t="s">
        <v>459</v>
      </c>
      <c r="F104" s="87">
        <v>200</v>
      </c>
      <c r="G104" s="149">
        <v>973857.2</v>
      </c>
      <c r="H104" s="109"/>
      <c r="I104" s="149">
        <v>125000</v>
      </c>
      <c r="J104" s="149">
        <v>125000</v>
      </c>
    </row>
    <row r="105" spans="1:10" ht="14.25" customHeight="1">
      <c r="A105" s="95" t="s">
        <v>148</v>
      </c>
      <c r="B105" s="230">
        <v>300</v>
      </c>
      <c r="C105" s="76" t="s">
        <v>104</v>
      </c>
      <c r="D105" s="76" t="s">
        <v>106</v>
      </c>
      <c r="E105" s="433" t="s">
        <v>459</v>
      </c>
      <c r="F105" s="87">
        <v>800</v>
      </c>
      <c r="G105" s="402"/>
      <c r="H105" s="353"/>
      <c r="I105" s="353"/>
      <c r="J105" s="353"/>
    </row>
    <row r="106" spans="1:10" ht="42" customHeight="1">
      <c r="A106" s="442" t="s">
        <v>293</v>
      </c>
      <c r="B106" s="243">
        <v>300</v>
      </c>
      <c r="C106" s="244" t="s">
        <v>104</v>
      </c>
      <c r="D106" s="244" t="s">
        <v>106</v>
      </c>
      <c r="E106" s="434" t="s">
        <v>458</v>
      </c>
      <c r="F106" s="216"/>
      <c r="G106" s="169">
        <f>G107+G108+G109</f>
        <v>5810248.41</v>
      </c>
      <c r="H106" s="169">
        <f>H107+H108+H109</f>
        <v>0</v>
      </c>
      <c r="I106" s="169">
        <f>I107+I108+I109</f>
        <v>4736459.41</v>
      </c>
      <c r="J106" s="169">
        <v>4738959.41</v>
      </c>
    </row>
    <row r="107" spans="1:10" ht="39" customHeight="1">
      <c r="A107" s="98" t="s">
        <v>155</v>
      </c>
      <c r="B107" s="230">
        <v>300</v>
      </c>
      <c r="C107" s="76" t="s">
        <v>104</v>
      </c>
      <c r="D107" s="76" t="s">
        <v>106</v>
      </c>
      <c r="E107" s="433" t="s">
        <v>458</v>
      </c>
      <c r="F107" s="87">
        <v>100</v>
      </c>
      <c r="G107" s="149">
        <v>4589759.41</v>
      </c>
      <c r="H107" s="405"/>
      <c r="I107" s="149">
        <v>4589759.41</v>
      </c>
      <c r="J107" s="149">
        <v>4589759.41</v>
      </c>
    </row>
    <row r="108" spans="1:10" ht="42" customHeight="1">
      <c r="A108" s="98" t="s">
        <v>147</v>
      </c>
      <c r="B108" s="230">
        <v>300</v>
      </c>
      <c r="C108" s="76" t="s">
        <v>104</v>
      </c>
      <c r="D108" s="76" t="s">
        <v>106</v>
      </c>
      <c r="E108" s="433" t="s">
        <v>458</v>
      </c>
      <c r="F108" s="87">
        <v>200</v>
      </c>
      <c r="G108" s="149">
        <v>1193062</v>
      </c>
      <c r="H108" s="405"/>
      <c r="I108" s="146">
        <v>146700</v>
      </c>
      <c r="J108" s="146">
        <v>149200</v>
      </c>
    </row>
    <row r="109" spans="1:10" ht="20.25" customHeight="1">
      <c r="A109" s="95" t="s">
        <v>148</v>
      </c>
      <c r="B109" s="230">
        <v>300</v>
      </c>
      <c r="C109" s="76" t="s">
        <v>104</v>
      </c>
      <c r="D109" s="76" t="s">
        <v>106</v>
      </c>
      <c r="E109" s="433" t="s">
        <v>458</v>
      </c>
      <c r="F109" s="87">
        <v>800</v>
      </c>
      <c r="G109" s="189">
        <v>27427</v>
      </c>
      <c r="H109" s="408"/>
      <c r="I109" s="409"/>
      <c r="J109" s="409"/>
    </row>
    <row r="110" spans="1:10" ht="74.25" customHeight="1">
      <c r="A110" s="218" t="s">
        <v>460</v>
      </c>
      <c r="B110" s="243">
        <v>300</v>
      </c>
      <c r="C110" s="244" t="s">
        <v>104</v>
      </c>
      <c r="D110" s="244" t="s">
        <v>106</v>
      </c>
      <c r="E110" s="434" t="s">
        <v>461</v>
      </c>
      <c r="F110" s="245"/>
      <c r="G110" s="168">
        <f aca="true" t="shared" si="8" ref="G110:I111">G111</f>
        <v>450000</v>
      </c>
      <c r="H110" s="168">
        <f t="shared" si="8"/>
        <v>0</v>
      </c>
      <c r="I110" s="168">
        <f t="shared" si="8"/>
        <v>450000</v>
      </c>
      <c r="J110" s="407"/>
    </row>
    <row r="111" spans="1:10" s="142" customFormat="1" ht="18" customHeight="1">
      <c r="A111" s="350" t="s">
        <v>3</v>
      </c>
      <c r="B111" s="229"/>
      <c r="C111" s="143"/>
      <c r="D111" s="143"/>
      <c r="E111" s="433"/>
      <c r="F111" s="351"/>
      <c r="G111" s="146">
        <f t="shared" si="8"/>
        <v>450000</v>
      </c>
      <c r="H111" s="146">
        <f t="shared" si="8"/>
        <v>0</v>
      </c>
      <c r="I111" s="146">
        <f t="shared" si="8"/>
        <v>450000</v>
      </c>
      <c r="J111" s="406"/>
    </row>
    <row r="112" spans="1:10" s="142" customFormat="1" ht="72" customHeight="1">
      <c r="A112" s="352" t="s">
        <v>155</v>
      </c>
      <c r="B112" s="229">
        <v>300</v>
      </c>
      <c r="C112" s="143" t="s">
        <v>104</v>
      </c>
      <c r="D112" s="143" t="s">
        <v>106</v>
      </c>
      <c r="E112" s="433" t="s">
        <v>461</v>
      </c>
      <c r="F112" s="144">
        <v>100</v>
      </c>
      <c r="G112" s="189">
        <v>450000</v>
      </c>
      <c r="H112" s="146"/>
      <c r="I112" s="189">
        <v>450000</v>
      </c>
      <c r="J112" s="402"/>
    </row>
    <row r="113" spans="1:10" s="142" customFormat="1" ht="30" customHeight="1">
      <c r="A113" s="352" t="s">
        <v>150</v>
      </c>
      <c r="B113" s="229">
        <v>300</v>
      </c>
      <c r="C113" s="143" t="s">
        <v>104</v>
      </c>
      <c r="D113" s="143" t="s">
        <v>106</v>
      </c>
      <c r="E113" s="433" t="s">
        <v>461</v>
      </c>
      <c r="F113" s="144">
        <v>200</v>
      </c>
      <c r="G113" s="402"/>
      <c r="H113" s="353"/>
      <c r="I113" s="402"/>
      <c r="J113" s="402"/>
    </row>
    <row r="114" spans="1:12" ht="39.75" customHeight="1">
      <c r="A114" s="442" t="s">
        <v>294</v>
      </c>
      <c r="B114" s="243">
        <v>300</v>
      </c>
      <c r="C114" s="244" t="s">
        <v>104</v>
      </c>
      <c r="D114" s="244" t="s">
        <v>106</v>
      </c>
      <c r="E114" s="434" t="s">
        <v>457</v>
      </c>
      <c r="F114" s="216"/>
      <c r="G114" s="168">
        <f>G115+G116+G117</f>
        <v>6678887.59</v>
      </c>
      <c r="H114" s="168">
        <f>H115+H116+H117</f>
        <v>0</v>
      </c>
      <c r="I114" s="168">
        <f>I115+I116+I117</f>
        <v>5226324.49</v>
      </c>
      <c r="J114" s="168">
        <f>J115+J116+J117</f>
        <v>5226387.59</v>
      </c>
      <c r="L114" s="397"/>
    </row>
    <row r="115" spans="1:10" ht="80.25" customHeight="1">
      <c r="A115" s="98" t="s">
        <v>155</v>
      </c>
      <c r="B115" s="230">
        <v>300</v>
      </c>
      <c r="C115" s="76" t="s">
        <v>104</v>
      </c>
      <c r="D115" s="76" t="s">
        <v>106</v>
      </c>
      <c r="E115" s="433" t="s">
        <v>457</v>
      </c>
      <c r="F115" s="87">
        <v>100</v>
      </c>
      <c r="G115" s="149">
        <v>5077387.59</v>
      </c>
      <c r="H115" s="405"/>
      <c r="I115" s="149">
        <v>5077387.59</v>
      </c>
      <c r="J115" s="149">
        <v>5077387.59</v>
      </c>
    </row>
    <row r="116" spans="1:10" ht="40.5" customHeight="1">
      <c r="A116" s="98" t="s">
        <v>147</v>
      </c>
      <c r="B116" s="230">
        <v>300</v>
      </c>
      <c r="C116" s="76" t="s">
        <v>104</v>
      </c>
      <c r="D116" s="76" t="s">
        <v>106</v>
      </c>
      <c r="E116" s="433" t="s">
        <v>457</v>
      </c>
      <c r="F116" s="87">
        <v>200</v>
      </c>
      <c r="G116" s="149">
        <v>1600000</v>
      </c>
      <c r="H116" s="405"/>
      <c r="I116" s="146">
        <v>148936.9</v>
      </c>
      <c r="J116" s="146">
        <v>149000</v>
      </c>
    </row>
    <row r="117" spans="1:10" ht="18" customHeight="1">
      <c r="A117" s="95" t="s">
        <v>148</v>
      </c>
      <c r="B117" s="230">
        <v>300</v>
      </c>
      <c r="C117" s="76" t="s">
        <v>104</v>
      </c>
      <c r="D117" s="76" t="s">
        <v>106</v>
      </c>
      <c r="E117" s="433" t="s">
        <v>457</v>
      </c>
      <c r="F117" s="87">
        <v>800</v>
      </c>
      <c r="G117" s="424">
        <v>1500</v>
      </c>
      <c r="H117" s="410"/>
      <c r="I117" s="408"/>
      <c r="J117" s="408"/>
    </row>
    <row r="118" spans="1:10" s="130" customFormat="1" ht="21" customHeight="1">
      <c r="A118" s="157" t="s">
        <v>109</v>
      </c>
      <c r="B118" s="224">
        <v>300</v>
      </c>
      <c r="C118" s="158" t="s">
        <v>110</v>
      </c>
      <c r="D118" s="163" t="s">
        <v>115</v>
      </c>
      <c r="E118" s="246" t="s">
        <v>115</v>
      </c>
      <c r="F118" s="164" t="s">
        <v>115</v>
      </c>
      <c r="G118" s="213">
        <f>G119+G122</f>
        <v>206484</v>
      </c>
      <c r="H118" s="213">
        <f>H119+H122</f>
        <v>0</v>
      </c>
      <c r="I118" s="213">
        <f>I119+I122</f>
        <v>206484</v>
      </c>
      <c r="J118" s="213">
        <f>J119+J122</f>
        <v>206484</v>
      </c>
    </row>
    <row r="119" spans="1:10" ht="15" customHeight="1">
      <c r="A119" s="240" t="s">
        <v>111</v>
      </c>
      <c r="B119" s="242">
        <v>300</v>
      </c>
      <c r="C119" s="202" t="s">
        <v>110</v>
      </c>
      <c r="D119" s="202" t="s">
        <v>106</v>
      </c>
      <c r="E119" s="236" t="s">
        <v>115</v>
      </c>
      <c r="F119" s="203" t="s">
        <v>115</v>
      </c>
      <c r="G119" s="200">
        <f aca="true" t="shared" si="9" ref="G119:J120">G120</f>
        <v>144000</v>
      </c>
      <c r="H119" s="200">
        <f t="shared" si="9"/>
        <v>0</v>
      </c>
      <c r="I119" s="200">
        <f t="shared" si="9"/>
        <v>144000</v>
      </c>
      <c r="J119" s="200">
        <f t="shared" si="9"/>
        <v>144000</v>
      </c>
    </row>
    <row r="120" spans="1:10" ht="39.75" customHeight="1">
      <c r="A120" s="95" t="s">
        <v>275</v>
      </c>
      <c r="B120" s="230">
        <v>300</v>
      </c>
      <c r="C120" s="87" t="s">
        <v>110</v>
      </c>
      <c r="D120" s="87" t="s">
        <v>106</v>
      </c>
      <c r="E120" s="431">
        <v>4000090060</v>
      </c>
      <c r="F120" s="127" t="s">
        <v>115</v>
      </c>
      <c r="G120" s="190">
        <f t="shared" si="9"/>
        <v>144000</v>
      </c>
      <c r="H120" s="190">
        <f t="shared" si="9"/>
        <v>0</v>
      </c>
      <c r="I120" s="190">
        <f t="shared" si="9"/>
        <v>144000</v>
      </c>
      <c r="J120" s="190">
        <f t="shared" si="9"/>
        <v>144000</v>
      </c>
    </row>
    <row r="121" spans="1:10" ht="27" customHeight="1">
      <c r="A121" s="71" t="s">
        <v>149</v>
      </c>
      <c r="B121" s="230">
        <v>300</v>
      </c>
      <c r="C121" s="87" t="s">
        <v>110</v>
      </c>
      <c r="D121" s="87" t="s">
        <v>106</v>
      </c>
      <c r="E121" s="431">
        <v>4000090060</v>
      </c>
      <c r="F121" s="87">
        <v>300</v>
      </c>
      <c r="G121" s="149">
        <v>144000</v>
      </c>
      <c r="H121" s="111"/>
      <c r="I121" s="146">
        <v>144000</v>
      </c>
      <c r="J121" s="146">
        <v>144000</v>
      </c>
    </row>
    <row r="122" spans="1:10" ht="14.25" customHeight="1">
      <c r="A122" s="240" t="s">
        <v>112</v>
      </c>
      <c r="B122" s="242">
        <v>300</v>
      </c>
      <c r="C122" s="202" t="s">
        <v>110</v>
      </c>
      <c r="D122" s="202" t="s">
        <v>108</v>
      </c>
      <c r="E122" s="236" t="s">
        <v>115</v>
      </c>
      <c r="F122" s="209" t="s">
        <v>115</v>
      </c>
      <c r="G122" s="199">
        <f>G123+G125</f>
        <v>62484</v>
      </c>
      <c r="H122" s="199">
        <f>H123+H125</f>
        <v>0</v>
      </c>
      <c r="I122" s="199">
        <f>I123+I125</f>
        <v>62484</v>
      </c>
      <c r="J122" s="199">
        <f>J123+J125</f>
        <v>62484</v>
      </c>
    </row>
    <row r="123" spans="1:10" ht="26.25" customHeight="1">
      <c r="A123" s="95" t="s">
        <v>262</v>
      </c>
      <c r="B123" s="235">
        <v>300</v>
      </c>
      <c r="C123" s="76" t="s">
        <v>110</v>
      </c>
      <c r="D123" s="76" t="s">
        <v>108</v>
      </c>
      <c r="E123" s="431">
        <v>4000020170</v>
      </c>
      <c r="F123" s="87"/>
      <c r="G123" s="190">
        <f>G124</f>
        <v>30000</v>
      </c>
      <c r="H123" s="190">
        <f>H124</f>
        <v>0</v>
      </c>
      <c r="I123" s="190">
        <f>I124</f>
        <v>30000</v>
      </c>
      <c r="J123" s="190">
        <f>J124</f>
        <v>30000</v>
      </c>
    </row>
    <row r="124" spans="1:10" ht="27" customHeight="1">
      <c r="A124" s="98" t="s">
        <v>150</v>
      </c>
      <c r="B124" s="235">
        <v>300</v>
      </c>
      <c r="C124" s="76" t="s">
        <v>110</v>
      </c>
      <c r="D124" s="76" t="s">
        <v>108</v>
      </c>
      <c r="E124" s="431">
        <v>4000020170</v>
      </c>
      <c r="F124" s="87">
        <v>200</v>
      </c>
      <c r="G124" s="149">
        <v>30000</v>
      </c>
      <c r="H124" s="111"/>
      <c r="I124" s="149">
        <v>30000</v>
      </c>
      <c r="J124" s="149">
        <v>30000</v>
      </c>
    </row>
    <row r="125" spans="1:10" ht="51.75" customHeight="1">
      <c r="A125" s="95" t="s">
        <v>455</v>
      </c>
      <c r="B125" s="230">
        <v>300</v>
      </c>
      <c r="C125" s="87" t="s">
        <v>110</v>
      </c>
      <c r="D125" s="87" t="s">
        <v>108</v>
      </c>
      <c r="E125" s="231" t="s">
        <v>456</v>
      </c>
      <c r="F125" s="87"/>
      <c r="G125" s="190">
        <f>G126</f>
        <v>32484</v>
      </c>
      <c r="H125" s="190">
        <f>H126</f>
        <v>0</v>
      </c>
      <c r="I125" s="190">
        <f>I126</f>
        <v>32484</v>
      </c>
      <c r="J125" s="190">
        <f>J126</f>
        <v>32484</v>
      </c>
    </row>
    <row r="126" spans="1:10" ht="24.75" customHeight="1">
      <c r="A126" s="135" t="s">
        <v>149</v>
      </c>
      <c r="B126" s="230">
        <v>300</v>
      </c>
      <c r="C126" s="87" t="s">
        <v>110</v>
      </c>
      <c r="D126" s="87" t="s">
        <v>108</v>
      </c>
      <c r="E126" s="231" t="s">
        <v>456</v>
      </c>
      <c r="F126" s="87">
        <v>300</v>
      </c>
      <c r="G126" s="149">
        <v>32484</v>
      </c>
      <c r="H126" s="109"/>
      <c r="I126" s="149">
        <v>32484</v>
      </c>
      <c r="J126" s="149">
        <v>32484</v>
      </c>
    </row>
    <row r="127" spans="1:10" s="131" customFormat="1" ht="30" customHeight="1">
      <c r="A127" s="157" t="s">
        <v>422</v>
      </c>
      <c r="B127" s="224">
        <v>300</v>
      </c>
      <c r="C127" s="158" t="s">
        <v>12</v>
      </c>
      <c r="D127" s="165"/>
      <c r="E127" s="225"/>
      <c r="F127" s="160"/>
      <c r="G127" s="213">
        <f aca="true" t="shared" si="10" ref="G127:J129">G128</f>
        <v>737220</v>
      </c>
      <c r="H127" s="213">
        <f t="shared" si="10"/>
        <v>0</v>
      </c>
      <c r="I127" s="213">
        <f t="shared" si="10"/>
        <v>600000</v>
      </c>
      <c r="J127" s="213">
        <f t="shared" si="10"/>
        <v>370000</v>
      </c>
    </row>
    <row r="128" spans="1:10" ht="19.5" customHeight="1">
      <c r="A128" s="212" t="s">
        <v>139</v>
      </c>
      <c r="B128" s="232">
        <v>300</v>
      </c>
      <c r="C128" s="208">
        <v>11</v>
      </c>
      <c r="D128" s="205" t="s">
        <v>106</v>
      </c>
      <c r="E128" s="247"/>
      <c r="F128" s="166"/>
      <c r="G128" s="199">
        <f t="shared" si="10"/>
        <v>737220</v>
      </c>
      <c r="H128" s="199">
        <f t="shared" si="10"/>
        <v>0</v>
      </c>
      <c r="I128" s="199">
        <f t="shared" si="10"/>
        <v>600000</v>
      </c>
      <c r="J128" s="199">
        <f t="shared" si="10"/>
        <v>370000</v>
      </c>
    </row>
    <row r="129" spans="1:10" ht="66.75" customHeight="1">
      <c r="A129" s="71" t="s">
        <v>254</v>
      </c>
      <c r="B129" s="234">
        <v>300</v>
      </c>
      <c r="C129" s="139">
        <v>11</v>
      </c>
      <c r="D129" s="77" t="s">
        <v>106</v>
      </c>
      <c r="E129" s="231" t="s">
        <v>454</v>
      </c>
      <c r="F129" s="127"/>
      <c r="G129" s="190">
        <f t="shared" si="10"/>
        <v>737220</v>
      </c>
      <c r="H129" s="190">
        <f t="shared" si="10"/>
        <v>0</v>
      </c>
      <c r="I129" s="190">
        <f t="shared" si="10"/>
        <v>600000</v>
      </c>
      <c r="J129" s="190">
        <f t="shared" si="10"/>
        <v>370000</v>
      </c>
    </row>
    <row r="130" spans="1:10" ht="30" customHeight="1">
      <c r="A130" s="135" t="s">
        <v>151</v>
      </c>
      <c r="B130" s="234">
        <v>300</v>
      </c>
      <c r="C130" s="139">
        <v>11</v>
      </c>
      <c r="D130" s="77" t="s">
        <v>106</v>
      </c>
      <c r="E130" s="231" t="s">
        <v>454</v>
      </c>
      <c r="F130" s="87">
        <v>200</v>
      </c>
      <c r="G130" s="149">
        <v>737220</v>
      </c>
      <c r="H130" s="109"/>
      <c r="I130" s="149">
        <v>600000</v>
      </c>
      <c r="J130" s="149">
        <v>370000</v>
      </c>
    </row>
    <row r="131" spans="1:10" ht="14.25">
      <c r="A131" s="174" t="s">
        <v>138</v>
      </c>
      <c r="B131" s="248"/>
      <c r="C131" s="172"/>
      <c r="D131" s="172"/>
      <c r="E131" s="248"/>
      <c r="F131" s="172"/>
      <c r="G131" s="412">
        <f>G6+G41+G47+G63+G95+G100++G118+G127</f>
        <v>71762000</v>
      </c>
      <c r="H131" s="412">
        <f>H6+H41+H47+H63+H95+H100++H118+H127</f>
        <v>0</v>
      </c>
      <c r="I131" s="412">
        <f>I6+I41+I47+I63+I95+I100++I118+I127</f>
        <v>66965100</v>
      </c>
      <c r="J131" s="412">
        <f>J6+J41+J47+J63+J95+J100++J118+J127</f>
        <v>52232000</v>
      </c>
    </row>
    <row r="132" spans="1:10" s="86" customFormat="1" ht="12.75">
      <c r="A132" s="147" t="s">
        <v>221</v>
      </c>
      <c r="B132" s="249"/>
      <c r="C132" s="148"/>
      <c r="D132" s="148"/>
      <c r="E132" s="249"/>
      <c r="F132" s="148"/>
      <c r="G132" s="413"/>
      <c r="H132" s="414"/>
      <c r="I132" s="411">
        <v>1800000</v>
      </c>
      <c r="J132" s="411">
        <v>3000000</v>
      </c>
    </row>
    <row r="133" spans="1:10" ht="18.75">
      <c r="A133" s="175" t="s">
        <v>222</v>
      </c>
      <c r="B133" s="250"/>
      <c r="C133" s="173"/>
      <c r="D133" s="173"/>
      <c r="E133" s="250"/>
      <c r="F133" s="173"/>
      <c r="G133" s="415">
        <f>G6+G41+G47+G63+G95+G100+G118+G127+G132</f>
        <v>71762000</v>
      </c>
      <c r="H133" s="415">
        <f>H6+H41+H47+H63+H95+H100+H118+H127+H132</f>
        <v>0</v>
      </c>
      <c r="I133" s="415">
        <f>I6+I41+I47+I63+I95+I100+I118+I127+I132</f>
        <v>68765100</v>
      </c>
      <c r="J133" s="415">
        <f>J6+J41+J47+J63+J95+J100+J118+J127+J132</f>
        <v>55232000</v>
      </c>
    </row>
    <row r="134" spans="2:5" ht="15">
      <c r="B134" s="251"/>
      <c r="E134" s="251"/>
    </row>
    <row r="135" ht="15">
      <c r="E135" s="251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B1">
      <selection activeCell="J9" sqref="J9"/>
    </sheetView>
  </sheetViews>
  <sheetFormatPr defaultColWidth="8.88671875" defaultRowHeight="12.75"/>
  <cols>
    <col min="1" max="1" width="0" style="28" hidden="1" customWidth="1"/>
    <col min="2" max="2" width="6.6640625" style="41" customWidth="1"/>
    <col min="3" max="3" width="35.21484375" style="41" customWidth="1"/>
    <col min="4" max="4" width="9.6640625" style="355" customWidth="1"/>
    <col min="5" max="5" width="10.4453125" style="42" customWidth="1"/>
    <col min="6" max="6" width="10.99609375" style="42" customWidth="1"/>
    <col min="7" max="7" width="8.88671875" style="42" customWidth="1"/>
    <col min="8" max="8" width="8.88671875" style="43" customWidth="1"/>
    <col min="9" max="9" width="8.88671875" style="42" customWidth="1"/>
    <col min="10" max="16384" width="8.88671875" style="28" customWidth="1"/>
  </cols>
  <sheetData>
    <row r="1" spans="1:12" ht="81.75" customHeight="1">
      <c r="A1" s="31"/>
      <c r="B1" s="611" t="s">
        <v>522</v>
      </c>
      <c r="C1" s="611"/>
      <c r="D1" s="611"/>
      <c r="E1" s="611"/>
      <c r="F1" s="611"/>
      <c r="H1" s="44"/>
      <c r="J1" s="61"/>
      <c r="K1" s="61"/>
      <c r="L1" s="61"/>
    </row>
    <row r="2" spans="1:6" ht="78.75" customHeight="1">
      <c r="A2" s="32"/>
      <c r="B2" s="612" t="s">
        <v>414</v>
      </c>
      <c r="C2" s="612"/>
      <c r="D2" s="612"/>
      <c r="E2" s="612"/>
      <c r="F2" s="612"/>
    </row>
    <row r="3" spans="1:6" ht="15.75">
      <c r="A3" s="33" t="s">
        <v>23</v>
      </c>
      <c r="B3" s="34"/>
      <c r="C3" s="34"/>
      <c r="D3" s="613" t="s">
        <v>308</v>
      </c>
      <c r="E3" s="613"/>
      <c r="F3" s="613"/>
    </row>
    <row r="4" spans="1:6" ht="15" customHeight="1">
      <c r="A4" s="35"/>
      <c r="B4" s="636" t="s">
        <v>309</v>
      </c>
      <c r="C4" s="614" t="s">
        <v>310</v>
      </c>
      <c r="D4" s="617" t="s">
        <v>4</v>
      </c>
      <c r="E4" s="617"/>
      <c r="F4" s="617"/>
    </row>
    <row r="5" spans="1:8" ht="12.75" customHeight="1">
      <c r="A5" s="35"/>
      <c r="B5" s="637"/>
      <c r="C5" s="615"/>
      <c r="D5" s="639" t="s">
        <v>393</v>
      </c>
      <c r="E5" s="617" t="s">
        <v>396</v>
      </c>
      <c r="F5" s="617" t="s">
        <v>409</v>
      </c>
      <c r="H5" s="380"/>
    </row>
    <row r="6" spans="1:6" ht="6" customHeight="1">
      <c r="A6" s="35"/>
      <c r="B6" s="638"/>
      <c r="C6" s="616"/>
      <c r="D6" s="639"/>
      <c r="E6" s="617"/>
      <c r="F6" s="617"/>
    </row>
    <row r="7" spans="1:9" ht="32.25" customHeight="1">
      <c r="A7" s="36"/>
      <c r="B7" s="310" t="s">
        <v>311</v>
      </c>
      <c r="C7" s="64" t="s">
        <v>312</v>
      </c>
      <c r="D7" s="354">
        <f>D8+D9+D10+D12+D13+D11</f>
        <v>17701549.2</v>
      </c>
      <c r="E7" s="354">
        <f>E8+E9+E10+E12+E13</f>
        <v>16853677.5</v>
      </c>
      <c r="F7" s="354">
        <f>F8+F9+F10+F12+F13</f>
        <v>13902476</v>
      </c>
      <c r="G7" s="311"/>
      <c r="H7" s="311"/>
      <c r="I7" s="311"/>
    </row>
    <row r="8" spans="1:9" ht="57.75" customHeight="1">
      <c r="A8" s="36"/>
      <c r="B8" s="312" t="s">
        <v>337</v>
      </c>
      <c r="C8" s="328" t="s">
        <v>340</v>
      </c>
      <c r="D8" s="253">
        <v>1301411.5</v>
      </c>
      <c r="E8" s="253">
        <v>1301411.5</v>
      </c>
      <c r="F8" s="253">
        <v>1301411.5</v>
      </c>
      <c r="G8" s="311"/>
      <c r="H8" s="311"/>
      <c r="I8" s="311"/>
    </row>
    <row r="9" spans="1:9" ht="98.25" customHeight="1">
      <c r="A9" s="36"/>
      <c r="B9" s="312" t="s">
        <v>313</v>
      </c>
      <c r="C9" s="313" t="s">
        <v>10</v>
      </c>
      <c r="D9" s="253">
        <v>10941483</v>
      </c>
      <c r="E9" s="253">
        <v>10941483</v>
      </c>
      <c r="F9" s="253">
        <v>10941483</v>
      </c>
      <c r="G9" s="311"/>
      <c r="H9" s="311"/>
      <c r="I9" s="311"/>
    </row>
    <row r="10" spans="1:9" ht="18.75" customHeight="1">
      <c r="A10" s="36"/>
      <c r="B10" s="312" t="s">
        <v>338</v>
      </c>
      <c r="C10" s="313" t="s">
        <v>342</v>
      </c>
      <c r="D10" s="253"/>
      <c r="E10" s="253"/>
      <c r="F10" s="253"/>
      <c r="G10" s="311"/>
      <c r="H10" s="311"/>
      <c r="I10" s="311"/>
    </row>
    <row r="11" spans="1:9" ht="33" customHeight="1">
      <c r="A11" s="36"/>
      <c r="B11" s="312" t="s">
        <v>346</v>
      </c>
      <c r="C11" s="313" t="s">
        <v>345</v>
      </c>
      <c r="D11" s="253"/>
      <c r="E11" s="253"/>
      <c r="F11" s="253"/>
      <c r="G11" s="311"/>
      <c r="H11" s="311"/>
      <c r="I11" s="311"/>
    </row>
    <row r="12" spans="1:9" ht="15.75">
      <c r="A12" s="35"/>
      <c r="B12" s="312" t="s">
        <v>314</v>
      </c>
      <c r="C12" s="313" t="s">
        <v>11</v>
      </c>
      <c r="D12" s="253">
        <v>100000</v>
      </c>
      <c r="E12" s="253">
        <v>100000</v>
      </c>
      <c r="F12" s="314">
        <v>100000</v>
      </c>
      <c r="G12" s="311"/>
      <c r="H12" s="311"/>
      <c r="I12" s="311"/>
    </row>
    <row r="13" spans="1:9" ht="21" customHeight="1">
      <c r="A13" s="35"/>
      <c r="B13" s="312" t="s">
        <v>315</v>
      </c>
      <c r="C13" s="313" t="s">
        <v>13</v>
      </c>
      <c r="D13" s="253">
        <v>5358654.7</v>
      </c>
      <c r="E13" s="253">
        <v>4510783</v>
      </c>
      <c r="F13" s="253">
        <v>1559581.5</v>
      </c>
      <c r="G13" s="311"/>
      <c r="H13" s="311"/>
      <c r="I13" s="311"/>
    </row>
    <row r="14" spans="1:9" ht="31.5" customHeight="1">
      <c r="A14" s="35"/>
      <c r="B14" s="310" t="s">
        <v>316</v>
      </c>
      <c r="C14" s="315" t="s">
        <v>73</v>
      </c>
      <c r="D14" s="252">
        <f>D15</f>
        <v>429040</v>
      </c>
      <c r="E14" s="252">
        <f>E15</f>
        <v>429040</v>
      </c>
      <c r="F14" s="252">
        <f>F15</f>
        <v>429040</v>
      </c>
      <c r="G14" s="311"/>
      <c r="H14" s="311"/>
      <c r="I14" s="311"/>
    </row>
    <row r="15" spans="1:9" ht="65.25" customHeight="1">
      <c r="A15" s="35"/>
      <c r="B15" s="312" t="s">
        <v>420</v>
      </c>
      <c r="C15" s="313" t="s">
        <v>421</v>
      </c>
      <c r="D15" s="253">
        <v>429040</v>
      </c>
      <c r="E15" s="253">
        <v>429040</v>
      </c>
      <c r="F15" s="253">
        <v>429040</v>
      </c>
      <c r="G15" s="311"/>
      <c r="H15" s="311"/>
      <c r="I15" s="311"/>
    </row>
    <row r="16" spans="1:9" ht="18" customHeight="1">
      <c r="A16" s="35"/>
      <c r="B16" s="310" t="s">
        <v>317</v>
      </c>
      <c r="C16" s="315" t="s">
        <v>96</v>
      </c>
      <c r="D16" s="252">
        <f>D18+D19+D17</f>
        <v>13570000</v>
      </c>
      <c r="E16" s="252">
        <f>E18+E19+E17</f>
        <v>13350000</v>
      </c>
      <c r="F16" s="252">
        <f>F18+F19+F17</f>
        <v>8300000</v>
      </c>
      <c r="G16" s="311"/>
      <c r="H16" s="311"/>
      <c r="I16" s="311"/>
    </row>
    <row r="17" spans="1:9" ht="18" customHeight="1">
      <c r="A17" s="35"/>
      <c r="B17" s="312" t="s">
        <v>339</v>
      </c>
      <c r="C17" s="329" t="s">
        <v>341</v>
      </c>
      <c r="D17" s="253">
        <v>100000</v>
      </c>
      <c r="E17" s="253">
        <v>100000</v>
      </c>
      <c r="F17" s="253">
        <v>100000</v>
      </c>
      <c r="G17" s="311"/>
      <c r="H17" s="311"/>
      <c r="I17" s="311"/>
    </row>
    <row r="18" spans="1:9" ht="18" customHeight="1">
      <c r="A18" s="35"/>
      <c r="B18" s="312" t="s">
        <v>318</v>
      </c>
      <c r="C18" s="313" t="s">
        <v>319</v>
      </c>
      <c r="D18" s="253">
        <v>13000000</v>
      </c>
      <c r="E18" s="253">
        <v>13000000</v>
      </c>
      <c r="F18" s="253">
        <v>8000000</v>
      </c>
      <c r="G18" s="316"/>
      <c r="H18" s="311"/>
      <c r="I18" s="311"/>
    </row>
    <row r="19" spans="1:9" ht="19.5" customHeight="1">
      <c r="A19" s="35"/>
      <c r="B19" s="312" t="s">
        <v>320</v>
      </c>
      <c r="C19" s="313" t="s">
        <v>98</v>
      </c>
      <c r="D19" s="253">
        <v>470000</v>
      </c>
      <c r="E19" s="253">
        <v>250000</v>
      </c>
      <c r="F19" s="314">
        <v>200000</v>
      </c>
      <c r="G19" s="316"/>
      <c r="H19" s="311"/>
      <c r="I19" s="311"/>
    </row>
    <row r="20" spans="1:9" ht="33" customHeight="1">
      <c r="A20" s="35"/>
      <c r="B20" s="310" t="s">
        <v>321</v>
      </c>
      <c r="C20" s="315" t="s">
        <v>18</v>
      </c>
      <c r="D20" s="252">
        <f>D21+D22+D23+D24</f>
        <v>20832874</v>
      </c>
      <c r="E20" s="252">
        <f>E21+E22+E23+E24</f>
        <v>20616275</v>
      </c>
      <c r="F20" s="252">
        <f>F21+F22+F23+F24</f>
        <v>14561813.4</v>
      </c>
      <c r="G20" s="311"/>
      <c r="H20" s="311"/>
      <c r="I20" s="311"/>
    </row>
    <row r="21" spans="1:8" ht="18" customHeight="1">
      <c r="A21" s="35"/>
      <c r="B21" s="312" t="s">
        <v>322</v>
      </c>
      <c r="C21" s="313" t="s">
        <v>19</v>
      </c>
      <c r="D21" s="253">
        <v>4068700</v>
      </c>
      <c r="E21" s="253">
        <v>4070000</v>
      </c>
      <c r="F21" s="253">
        <v>3070000</v>
      </c>
      <c r="H21" s="311"/>
    </row>
    <row r="22" spans="1:8" ht="18" customHeight="1">
      <c r="A22" s="35"/>
      <c r="B22" s="312" t="s">
        <v>323</v>
      </c>
      <c r="C22" s="313" t="s">
        <v>20</v>
      </c>
      <c r="D22" s="253">
        <v>182683</v>
      </c>
      <c r="E22" s="253">
        <v>130000</v>
      </c>
      <c r="F22" s="253">
        <v>130000</v>
      </c>
      <c r="H22" s="311"/>
    </row>
    <row r="23" spans="1:8" ht="15" customHeight="1">
      <c r="A23" s="35"/>
      <c r="B23" s="312" t="s">
        <v>324</v>
      </c>
      <c r="C23" s="313" t="s">
        <v>21</v>
      </c>
      <c r="D23" s="253">
        <v>10000000</v>
      </c>
      <c r="E23" s="253">
        <v>10000000</v>
      </c>
      <c r="F23" s="253">
        <v>6000000</v>
      </c>
      <c r="H23" s="311"/>
    </row>
    <row r="24" spans="1:8" ht="34.5" customHeight="1">
      <c r="A24" s="35"/>
      <c r="B24" s="312" t="s">
        <v>325</v>
      </c>
      <c r="C24" s="313" t="s">
        <v>326</v>
      </c>
      <c r="D24" s="253">
        <v>6581491</v>
      </c>
      <c r="E24" s="253">
        <v>6416275</v>
      </c>
      <c r="F24" s="314">
        <v>5361813.4</v>
      </c>
      <c r="H24" s="311"/>
    </row>
    <row r="25" spans="1:9" ht="14.25" customHeight="1">
      <c r="A25" s="35"/>
      <c r="B25" s="310" t="s">
        <v>327</v>
      </c>
      <c r="C25" s="315" t="s">
        <v>100</v>
      </c>
      <c r="D25" s="252">
        <f>D26</f>
        <v>24000</v>
      </c>
      <c r="E25" s="296">
        <f>E26</f>
        <v>24000</v>
      </c>
      <c r="F25" s="296">
        <f>F26</f>
        <v>24000</v>
      </c>
      <c r="G25" s="311"/>
      <c r="H25" s="311"/>
      <c r="I25" s="311"/>
    </row>
    <row r="26" spans="1:9" ht="19.5" customHeight="1">
      <c r="A26" s="35"/>
      <c r="B26" s="312" t="s">
        <v>328</v>
      </c>
      <c r="C26" s="313" t="s">
        <v>8</v>
      </c>
      <c r="D26" s="253">
        <v>24000</v>
      </c>
      <c r="E26" s="253">
        <v>24000</v>
      </c>
      <c r="F26" s="253">
        <v>24000</v>
      </c>
      <c r="G26" s="311"/>
      <c r="H26" s="311"/>
      <c r="I26" s="311"/>
    </row>
    <row r="27" spans="1:9" ht="18" customHeight="1">
      <c r="A27" s="35"/>
      <c r="B27" s="310" t="s">
        <v>329</v>
      </c>
      <c r="C27" s="315" t="s">
        <v>103</v>
      </c>
      <c r="D27" s="252">
        <f>D28</f>
        <v>18260832.8</v>
      </c>
      <c r="E27" s="252">
        <f>E28</f>
        <v>14885623.5</v>
      </c>
      <c r="F27" s="252">
        <f>F28</f>
        <v>14438186.6</v>
      </c>
      <c r="G27" s="311"/>
      <c r="H27" s="311"/>
      <c r="I27" s="311"/>
    </row>
    <row r="28" spans="1:9" ht="15.75" customHeight="1">
      <c r="A28" s="35"/>
      <c r="B28" s="312" t="s">
        <v>330</v>
      </c>
      <c r="C28" s="313" t="s">
        <v>105</v>
      </c>
      <c r="D28" s="254">
        <v>18260832.8</v>
      </c>
      <c r="E28" s="254">
        <v>14885623.5</v>
      </c>
      <c r="F28" s="314">
        <v>14438186.6</v>
      </c>
      <c r="G28" s="311"/>
      <c r="H28" s="311"/>
      <c r="I28" s="311"/>
    </row>
    <row r="29" spans="1:9" ht="16.5" customHeight="1">
      <c r="A29" s="35"/>
      <c r="B29" s="312" t="s">
        <v>331</v>
      </c>
      <c r="C29" s="315" t="s">
        <v>109</v>
      </c>
      <c r="D29" s="255">
        <f>D30+D31</f>
        <v>206484</v>
      </c>
      <c r="E29" s="318">
        <f>E30+E31</f>
        <v>206484</v>
      </c>
      <c r="F29" s="318">
        <f>F30+F31</f>
        <v>206484</v>
      </c>
      <c r="G29" s="311"/>
      <c r="H29" s="311"/>
      <c r="I29" s="311"/>
    </row>
    <row r="30" spans="1:9" ht="17.25" customHeight="1">
      <c r="A30" s="35"/>
      <c r="B30" s="312" t="s">
        <v>332</v>
      </c>
      <c r="C30" s="313" t="s">
        <v>111</v>
      </c>
      <c r="D30" s="254">
        <v>144000</v>
      </c>
      <c r="E30" s="293">
        <v>144000</v>
      </c>
      <c r="F30" s="317">
        <v>144000</v>
      </c>
      <c r="G30" s="311"/>
      <c r="H30" s="311"/>
      <c r="I30" s="311"/>
    </row>
    <row r="31" spans="1:9" ht="20.25" customHeight="1">
      <c r="A31" s="35"/>
      <c r="B31" s="312" t="s">
        <v>333</v>
      </c>
      <c r="C31" s="313" t="s">
        <v>112</v>
      </c>
      <c r="D31" s="253">
        <v>62484</v>
      </c>
      <c r="E31" s="253">
        <v>62484</v>
      </c>
      <c r="F31" s="253">
        <v>62484</v>
      </c>
      <c r="G31" s="311"/>
      <c r="H31" s="311"/>
      <c r="I31" s="311"/>
    </row>
    <row r="32" spans="1:9" ht="33" customHeight="1">
      <c r="A32" s="35"/>
      <c r="B32" s="319">
        <v>1100</v>
      </c>
      <c r="C32" s="315" t="s">
        <v>353</v>
      </c>
      <c r="D32" s="252">
        <f>D33</f>
        <v>737220</v>
      </c>
      <c r="E32" s="296">
        <f>E33</f>
        <v>600000</v>
      </c>
      <c r="F32" s="296">
        <f>F33</f>
        <v>370000</v>
      </c>
      <c r="G32" s="311"/>
      <c r="H32" s="311"/>
      <c r="I32" s="311"/>
    </row>
    <row r="33" spans="1:6" ht="15.75" customHeight="1">
      <c r="A33" s="35"/>
      <c r="B33" s="70">
        <v>1101</v>
      </c>
      <c r="C33" s="58" t="s">
        <v>139</v>
      </c>
      <c r="D33" s="253">
        <v>737220</v>
      </c>
      <c r="E33" s="253">
        <v>600000</v>
      </c>
      <c r="F33" s="253">
        <v>370000</v>
      </c>
    </row>
    <row r="34" spans="1:9" ht="19.5" customHeight="1">
      <c r="A34" s="35"/>
      <c r="B34" s="65"/>
      <c r="C34" s="66" t="s">
        <v>334</v>
      </c>
      <c r="D34" s="320">
        <f>D7+D14+D16+D20+D25+D27+D29+D32</f>
        <v>71762000</v>
      </c>
      <c r="E34" s="320">
        <f>E7+E14+E16+E20+E25+E27+E29+E32</f>
        <v>66965100</v>
      </c>
      <c r="F34" s="320">
        <f>F7+F14+F16+F20+F25+F27+F29+F32</f>
        <v>52232000</v>
      </c>
      <c r="G34" s="311"/>
      <c r="H34" s="311"/>
      <c r="I34" s="311"/>
    </row>
    <row r="35" spans="2:9" ht="15.75">
      <c r="B35" s="321"/>
      <c r="C35" s="84" t="s">
        <v>307</v>
      </c>
      <c r="D35" s="322"/>
      <c r="E35" s="314">
        <v>1800000</v>
      </c>
      <c r="F35" s="314">
        <v>3000000</v>
      </c>
      <c r="H35" s="379"/>
      <c r="I35" s="311"/>
    </row>
    <row r="36" spans="2:9" ht="20.25">
      <c r="B36" s="321"/>
      <c r="C36" s="323" t="s">
        <v>335</v>
      </c>
      <c r="D36" s="324">
        <f>D34+D35</f>
        <v>71762000</v>
      </c>
      <c r="E36" s="324">
        <f>E34+E35</f>
        <v>68765100</v>
      </c>
      <c r="F36" s="324">
        <f>F34+F35</f>
        <v>55232000</v>
      </c>
      <c r="G36" s="311"/>
      <c r="H36" s="379"/>
      <c r="I36" s="311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printOptions/>
  <pageMargins left="1.1023622047244095" right="0.905511811023622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2022-12-23T08:31:43Z</cp:lastPrinted>
  <dcterms:created xsi:type="dcterms:W3CDTF">2005-02-25T08:58:00Z</dcterms:created>
  <dcterms:modified xsi:type="dcterms:W3CDTF">2022-12-29T11:18:53Z</dcterms:modified>
  <cp:category/>
  <cp:version/>
  <cp:contentType/>
  <cp:contentStatus/>
</cp:coreProperties>
</file>